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6" activeTab="9"/>
  </bookViews>
  <sheets>
    <sheet name="1999" sheetId="1" r:id="rId1"/>
    <sheet name="2003" sheetId="2" r:id="rId2"/>
    <sheet name="2007" sheetId="3" r:id="rId3"/>
    <sheet name="GRÀFIC REGIDORS 2007" sheetId="4" r:id="rId4"/>
    <sheet name="2011" sheetId="5" r:id="rId5"/>
    <sheet name="GRÀFIC REGIDORS 2011" sheetId="6" r:id="rId6"/>
    <sheet name="2015" sheetId="7" r:id="rId7"/>
    <sheet name="GRÀFIC REGIDORS 2015" sheetId="8" r:id="rId8"/>
    <sheet name="2019" sheetId="9" r:id="rId9"/>
    <sheet name="GRÀFIC REGIDORS 2019" sheetId="10" r:id="rId10"/>
  </sheets>
  <definedNames>
    <definedName name="_xlnm.Print_Area" localSheetId="0">'1999'!$B$1:$J$19</definedName>
    <definedName name="_xlnm.Print_Area" localSheetId="1">'2003'!$B$1:$S$42</definedName>
    <definedName name="_xlnm.Print_Area" localSheetId="2">'2007'!$B$1:$U$56</definedName>
    <definedName name="_xlnm.Print_Area" localSheetId="4">'2011'!$B$1:$X$50</definedName>
    <definedName name="_xlnm.Print_Area" localSheetId="6">'2015'!$A$1:$V$56</definedName>
    <definedName name="_xlnm.Print_Area" localSheetId="8">'2019'!$B$1:$Y$61</definedName>
  </definedNames>
  <calcPr fullCalcOnLoad="1"/>
</workbook>
</file>

<file path=xl/sharedStrings.xml><?xml version="1.0" encoding="utf-8"?>
<sst xmlns="http://schemas.openxmlformats.org/spreadsheetml/2006/main" count="600" uniqueCount="130">
  <si>
    <t>Dades oficials</t>
  </si>
  <si>
    <t>El Vendrell</t>
  </si>
  <si>
    <t>Total</t>
  </si>
  <si>
    <t>AV-FIC</t>
  </si>
  <si>
    <t>CIU</t>
  </si>
  <si>
    <t>ERC-AM</t>
  </si>
  <si>
    <t>ICV-EA-EPM</t>
  </si>
  <si>
    <t>PxC</t>
  </si>
  <si>
    <t>CENTRE CÍVIC ESTACIÓ</t>
  </si>
  <si>
    <t>A</t>
  </si>
  <si>
    <t>B</t>
  </si>
  <si>
    <t>ESCOLA DE MÚSICA</t>
  </si>
  <si>
    <t>U</t>
  </si>
  <si>
    <t>CASAL FAMILIAR</t>
  </si>
  <si>
    <t>EDIFICI DE FÀTIMA</t>
  </si>
  <si>
    <t>ESCOLA ÀNGEL GUIMERÀ</t>
  </si>
  <si>
    <t>LOCAL DE LA JOVENTUT</t>
  </si>
  <si>
    <t>HOTEL D'ENTITATS</t>
  </si>
  <si>
    <t>ESCOLA SECALLETS</t>
  </si>
  <si>
    <t>ESCOLA BRESSOL RALET RALET</t>
  </si>
  <si>
    <t>LOCAL DE L'EINA</t>
  </si>
  <si>
    <t>LOCAL DEL SAC</t>
  </si>
  <si>
    <t>ASSOCIACIÓ VEÏNS MAS D'EN GUAL</t>
  </si>
  <si>
    <t>OFICINA TURISME COMA-RUGA</t>
  </si>
  <si>
    <t>P P</t>
  </si>
  <si>
    <t>TOTAL</t>
  </si>
  <si>
    <t>Eleccions municipals. Resultats per meses electorals. Maig de 2003</t>
  </si>
  <si>
    <t>PP</t>
  </si>
  <si>
    <t>ERC</t>
  </si>
  <si>
    <t>Font: Secretaria General de l'Ajuntament del Vendrell</t>
  </si>
  <si>
    <t>VOTS BL</t>
  </si>
  <si>
    <t>VOTS NUL</t>
  </si>
  <si>
    <t>VOT VÀLID</t>
  </si>
  <si>
    <t>PARTICIPACIO</t>
  </si>
  <si>
    <t>ABSTENCIO</t>
  </si>
  <si>
    <t>%</t>
  </si>
  <si>
    <t>REGIDORS</t>
  </si>
  <si>
    <t>VOTS TOTALS</t>
  </si>
  <si>
    <t>TOTAL CENS</t>
  </si>
  <si>
    <t>LOCAL</t>
  </si>
  <si>
    <t>DISTR</t>
  </si>
  <si>
    <t>SECC</t>
  </si>
  <si>
    <t>MESA</t>
  </si>
  <si>
    <t>(PSC-PSOE)PM</t>
  </si>
  <si>
    <t>PSC</t>
  </si>
  <si>
    <t>CiU</t>
  </si>
  <si>
    <t>IC</t>
  </si>
  <si>
    <t>Altres candidatures</t>
  </si>
  <si>
    <t>CANDIDATURA</t>
  </si>
  <si>
    <t>VOTS</t>
  </si>
  <si>
    <t>CENS ELECTORAL</t>
  </si>
  <si>
    <t>VOTS NULS</t>
  </si>
  <si>
    <t>VOTS BLANC</t>
  </si>
  <si>
    <t>PARTICIPACIÓ</t>
  </si>
  <si>
    <t>ABSTENCIÓ</t>
  </si>
  <si>
    <t>Eleccions municipals. Resultats generals. 13 juny de 1999</t>
  </si>
  <si>
    <t>Eleccions municipals. Resultats per meses electorals. Maig de 2007</t>
  </si>
  <si>
    <t>(*) votants corresponents al cens en aquesta mesa més els ciutadans que viuen a l'estranger amb dret a vot al Vendrell</t>
  </si>
  <si>
    <t>ALVEN</t>
  </si>
  <si>
    <t>IR</t>
  </si>
  <si>
    <t>PSC-PM</t>
  </si>
  <si>
    <t>IGM</t>
  </si>
  <si>
    <t>C</t>
  </si>
  <si>
    <t>NENS DEL VENDRELL</t>
  </si>
  <si>
    <t>ESPLAI DEL TÍVOLI</t>
  </si>
  <si>
    <t>ESPLAI DEL TÍVOLI (*)</t>
  </si>
  <si>
    <t>LOCAL DE LA LIRA</t>
  </si>
  <si>
    <t>EDIFICI CAMÍ REIAL</t>
  </si>
  <si>
    <t>CENTRE CÍVIC DE COMA-RUGA</t>
  </si>
  <si>
    <t>ESPLAI DEL TANCAT</t>
  </si>
  <si>
    <t>ESCOLA ÀNGELS GARRIGA</t>
  </si>
  <si>
    <t>LOCAL GARCIA LORCA</t>
  </si>
  <si>
    <t>AUDITORI PAU CASALS</t>
  </si>
  <si>
    <t>EDIFICI SERVEIS SOCIALS MUNICIPALS</t>
  </si>
  <si>
    <t>CENTRE CIVIC L'ESTACIO</t>
  </si>
  <si>
    <t>LA LIRA VENDRELLENCA</t>
  </si>
  <si>
    <t>CENTRE CIVIC DE COMA-RUGA</t>
  </si>
  <si>
    <t>CENTRE CULTURAL GARCIA LORCA</t>
  </si>
  <si>
    <t>S.I.</t>
  </si>
  <si>
    <t>VD</t>
  </si>
  <si>
    <t>EV-GVE</t>
  </si>
  <si>
    <t>Esquerra-Ri.Cat-AM</t>
  </si>
  <si>
    <t>ICV-EUIA-E</t>
  </si>
  <si>
    <t>CUP-PA</t>
  </si>
  <si>
    <t>FV</t>
  </si>
  <si>
    <t>C's</t>
  </si>
  <si>
    <t>Eleccions municipals. Resultats per meses electorals. Maig de 2011</t>
  </si>
  <si>
    <t>Eleccions municipals. Resultats per meses electorals. Maig de 2015</t>
  </si>
  <si>
    <t>01</t>
  </si>
  <si>
    <t>001</t>
  </si>
  <si>
    <t>002</t>
  </si>
  <si>
    <t>003</t>
  </si>
  <si>
    <t>02</t>
  </si>
  <si>
    <t>004</t>
  </si>
  <si>
    <t>005</t>
  </si>
  <si>
    <t>03</t>
  </si>
  <si>
    <t>006</t>
  </si>
  <si>
    <t>007</t>
  </si>
  <si>
    <t>008</t>
  </si>
  <si>
    <t>009</t>
  </si>
  <si>
    <t>010</t>
  </si>
  <si>
    <t>011</t>
  </si>
  <si>
    <t>012</t>
  </si>
  <si>
    <t>013</t>
  </si>
  <si>
    <t>ESCOLA MUNICIPAL DE MÚSICA PAU CASALS</t>
  </si>
  <si>
    <t>ESCOLA MARTA MATA</t>
  </si>
  <si>
    <t>ESCOLA PLA DE MAR</t>
  </si>
  <si>
    <t>PdV-PSC-CP</t>
  </si>
  <si>
    <t>SP-C.U.P.-PA</t>
  </si>
  <si>
    <t>I-EL-GV-E</t>
  </si>
  <si>
    <t xml:space="preserve">SI SE PUEDE / SI ES POT  </t>
  </si>
  <si>
    <t>PARTICIPACIO %</t>
  </si>
  <si>
    <t>ABSTENCIO %</t>
  </si>
  <si>
    <t>LOCAL SOCIAL SANT JOAN</t>
  </si>
  <si>
    <t>CENTRE CIVIC LES ROQUETES</t>
  </si>
  <si>
    <t>VIL·LA CASALS</t>
  </si>
  <si>
    <t>ESPLAI DE LA GENT GRAN DE COMA-RUGA</t>
  </si>
  <si>
    <t>Eleccions municipals. Resultats per meses electorals. Maig de 2019</t>
  </si>
  <si>
    <t>AVP-FIC</t>
  </si>
  <si>
    <t>PSC-CP</t>
  </si>
  <si>
    <t>Cs</t>
  </si>
  <si>
    <t>PODEMOS</t>
  </si>
  <si>
    <t>IZQP</t>
  </si>
  <si>
    <t>VOX</t>
  </si>
  <si>
    <t>SOM POBLE-ERC-AM</t>
  </si>
  <si>
    <t>CNV-C</t>
  </si>
  <si>
    <t>SOMI</t>
  </si>
  <si>
    <t>JUNTS</t>
  </si>
  <si>
    <t>PRIMÀRIES</t>
  </si>
  <si>
    <t>DISTRICTE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</si>
</sst>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1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b/>
      <sz val="10"/>
      <color indexed="54"/>
      <name val="Verdana"/>
      <family val="2"/>
    </font>
    <font>
      <b/>
      <sz val="8"/>
      <color indexed="18"/>
      <name val="Verdana"/>
      <family val="2"/>
    </font>
    <font>
      <b/>
      <sz val="10"/>
      <color indexed="18"/>
      <name val="Arial"/>
      <family val="0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b/>
      <sz val="9"/>
      <color indexed="1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6" fillId="0" borderId="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right"/>
    </xf>
    <xf numFmtId="10" fontId="10" fillId="0" borderId="13" xfId="0" applyNumberFormat="1" applyFont="1" applyBorder="1" applyAlignment="1">
      <alignment/>
    </xf>
    <xf numFmtId="0" fontId="9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5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12" fillId="0" borderId="12" xfId="0" applyFont="1" applyBorder="1" applyAlignment="1">
      <alignment horizontal="right"/>
    </xf>
    <xf numFmtId="0" fontId="13" fillId="0" borderId="0" xfId="0" applyFont="1" applyBorder="1" applyAlignment="1">
      <alignment/>
    </xf>
    <xf numFmtId="10" fontId="13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10" fontId="12" fillId="0" borderId="13" xfId="0" applyNumberFormat="1" applyFont="1" applyBorder="1" applyAlignment="1">
      <alignment/>
    </xf>
    <xf numFmtId="1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8" fillId="0" borderId="11" xfId="0" applyFont="1" applyBorder="1" applyAlignment="1">
      <alignment horizontal="center" wrapText="1" shrinkToFit="1"/>
    </xf>
    <xf numFmtId="10" fontId="10" fillId="0" borderId="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Regidors Municipals 2007 El Vendrell 
21 Regidors elegibles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3"/>
          <c:w val="0.7147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'2007'!$H$8:$L$8</c:f>
              <c:strCache>
                <c:ptCount val="5"/>
                <c:pt idx="0">
                  <c:v>PSC-PM</c:v>
                </c:pt>
                <c:pt idx="1">
                  <c:v>CIU</c:v>
                </c:pt>
                <c:pt idx="2">
                  <c:v>P P</c:v>
                </c:pt>
                <c:pt idx="3">
                  <c:v>ERC</c:v>
                </c:pt>
                <c:pt idx="4">
                  <c:v>PxC</c:v>
                </c:pt>
              </c:strCache>
            </c:strRef>
          </c:cat>
          <c:val>
            <c:numRef>
              <c:f>'2007'!$H$53:$L$53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"/>
          <c:y val="0.824"/>
          <c:w val="0.6482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Regidors Municipals 2011 El Vendrell 
21 Regidors elegibles</a:t>
            </a:r>
          </a:p>
        </c:rich>
      </c:tx>
      <c:layout>
        <c:manualLayout>
          <c:xMode val="factor"/>
          <c:yMode val="factor"/>
          <c:x val="0.003"/>
          <c:y val="0.02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30375"/>
          <c:w val="0.8245"/>
          <c:h val="0.4285"/>
        </c:manualLayout>
      </c:layout>
      <c:pie3DChart>
        <c:varyColors val="1"/>
        <c:ser>
          <c:idx val="0"/>
          <c:order val="0"/>
          <c:tx>
            <c:v>Regidors Municipals 2007 El Vendrell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'2011'!$H$8:$L$8</c:f>
              <c:strCache>
                <c:ptCount val="5"/>
                <c:pt idx="0">
                  <c:v>PSC-PM</c:v>
                </c:pt>
                <c:pt idx="1">
                  <c:v>CIU</c:v>
                </c:pt>
                <c:pt idx="2">
                  <c:v>PxC</c:v>
                </c:pt>
                <c:pt idx="3">
                  <c:v>PP</c:v>
                </c:pt>
                <c:pt idx="4">
                  <c:v>Esquerra-Ri.Cat-AM</c:v>
                </c:pt>
              </c:strCache>
            </c:strRef>
          </c:cat>
          <c:val>
            <c:numRef>
              <c:f>'2011'!$H$50:$L$50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85775"/>
          <c:w val="0.735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Regidors Municipals 2015 El Vendrell 
21 Regidors elegibles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5"/>
          <c:y val="0.2595"/>
          <c:w val="0.7985"/>
          <c:h val="0.47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('2015'!$H$8:$M$8,'2015'!$O$8:$P$8)</c:f>
              <c:strCache>
                <c:ptCount val="8"/>
                <c:pt idx="0">
                  <c:v>PdV-PSC-CP</c:v>
                </c:pt>
                <c:pt idx="1">
                  <c:v>CIU</c:v>
                </c:pt>
                <c:pt idx="2">
                  <c:v>PxC</c:v>
                </c:pt>
                <c:pt idx="3">
                  <c:v>PP</c:v>
                </c:pt>
                <c:pt idx="4">
                  <c:v>ERC-AM</c:v>
                </c:pt>
                <c:pt idx="5">
                  <c:v>SP-C.U.P.-PA</c:v>
                </c:pt>
                <c:pt idx="6">
                  <c:v>C's</c:v>
                </c:pt>
                <c:pt idx="7">
                  <c:v>SI SE PUEDE / SI ES POT  </c:v>
                </c:pt>
              </c:strCache>
            </c:strRef>
          </c:cat>
          <c:val>
            <c:numRef>
              <c:f>('2015'!$H$55:$M$55,'2015'!$O$55:$P$55)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87875"/>
          <c:w val="0.924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Regidors Municipals 2019 El Vendrell 
21 Regidors elegibles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26925"/>
          <c:w val="0.7985"/>
          <c:h val="0.4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('2019'!$H$8:$K$8,'2019'!$P$8,'2019'!$S$8:$T$8)</c:f>
              <c:strCache>
                <c:ptCount val="7"/>
                <c:pt idx="0">
                  <c:v>AVP-FIC</c:v>
                </c:pt>
                <c:pt idx="1">
                  <c:v>PSC-CP</c:v>
                </c:pt>
                <c:pt idx="2">
                  <c:v>Cs</c:v>
                </c:pt>
                <c:pt idx="3">
                  <c:v>PODEMOS</c:v>
                </c:pt>
                <c:pt idx="4">
                  <c:v>SOM POBLE-ERC-AM</c:v>
                </c:pt>
                <c:pt idx="5">
                  <c:v>JUNTS</c:v>
                </c:pt>
                <c:pt idx="6">
                  <c:v>PRIMÀRIES</c:v>
                </c:pt>
              </c:strCache>
            </c:strRef>
          </c:cat>
          <c:val>
            <c:numRef>
              <c:f>('2019'!$H$59:$K$59,'2019'!$P$59,'2019'!$S$59:$T$59)</c:f>
              <c:numCache>
                <c:ptCount val="7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"/>
          <c:y val="0.87875"/>
          <c:w val="0.969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114300</xdr:rowOff>
    </xdr:from>
    <xdr:to>
      <xdr:col>9</xdr:col>
      <xdr:colOff>390525</xdr:colOff>
      <xdr:row>30</xdr:row>
      <xdr:rowOff>47625</xdr:rowOff>
    </xdr:to>
    <xdr:graphicFrame>
      <xdr:nvGraphicFramePr>
        <xdr:cNvPr id="1" name="Gráfico 1"/>
        <xdr:cNvGraphicFramePr/>
      </xdr:nvGraphicFramePr>
      <xdr:xfrm>
        <a:off x="476250" y="276225"/>
        <a:ext cx="6772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9</xdr:col>
      <xdr:colOff>85725</xdr:colOff>
      <xdr:row>32</xdr:row>
      <xdr:rowOff>9525</xdr:rowOff>
    </xdr:to>
    <xdr:graphicFrame>
      <xdr:nvGraphicFramePr>
        <xdr:cNvPr id="1" name="Gráfico 1"/>
        <xdr:cNvGraphicFramePr/>
      </xdr:nvGraphicFramePr>
      <xdr:xfrm>
        <a:off x="276225" y="85725"/>
        <a:ext cx="6667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7</xdr:col>
      <xdr:colOff>638175</xdr:colOff>
      <xdr:row>25</xdr:row>
      <xdr:rowOff>47625</xdr:rowOff>
    </xdr:to>
    <xdr:graphicFrame>
      <xdr:nvGraphicFramePr>
        <xdr:cNvPr id="1" name="Gráfico 1"/>
        <xdr:cNvGraphicFramePr/>
      </xdr:nvGraphicFramePr>
      <xdr:xfrm>
        <a:off x="76200" y="85725"/>
        <a:ext cx="58959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7</xdr:col>
      <xdr:colOff>609600</xdr:colOff>
      <xdr:row>25</xdr:row>
      <xdr:rowOff>114300</xdr:rowOff>
    </xdr:to>
    <xdr:graphicFrame>
      <xdr:nvGraphicFramePr>
        <xdr:cNvPr id="1" name="Gráfico 1"/>
        <xdr:cNvGraphicFramePr/>
      </xdr:nvGraphicFramePr>
      <xdr:xfrm>
        <a:off x="47625" y="152400"/>
        <a:ext cx="56292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Q25" sqref="Q25"/>
    </sheetView>
  </sheetViews>
  <sheetFormatPr defaultColWidth="11.421875" defaultRowHeight="12.75"/>
  <cols>
    <col min="1" max="1" width="7.140625" style="1" customWidth="1"/>
    <col min="2" max="2" width="23.7109375" style="1" customWidth="1"/>
    <col min="3" max="3" width="8.140625" style="1" customWidth="1"/>
    <col min="4" max="4" width="10.28125" style="1" customWidth="1"/>
    <col min="5" max="5" width="10.7109375" style="1" customWidth="1"/>
    <col min="6" max="6" width="9.140625" style="1" customWidth="1"/>
    <col min="7" max="7" width="9.28125" style="1" customWidth="1"/>
    <col min="8" max="8" width="9.57421875" style="1" customWidth="1"/>
    <col min="9" max="9" width="8.421875" style="1" customWidth="1"/>
    <col min="10" max="10" width="8.8515625" style="1" customWidth="1"/>
    <col min="11" max="11" width="7.57421875" style="1" customWidth="1"/>
    <col min="12" max="12" width="8.28125" style="1" customWidth="1"/>
    <col min="13" max="13" width="7.57421875" style="1" customWidth="1"/>
    <col min="14" max="14" width="7.421875" style="1" customWidth="1"/>
    <col min="15" max="16" width="7.8515625" style="1" customWidth="1"/>
    <col min="17" max="17" width="8.28125" style="1" customWidth="1"/>
    <col min="18" max="19" width="9.00390625" style="1" customWidth="1"/>
    <col min="20" max="16384" width="11.421875" style="1" customWidth="1"/>
  </cols>
  <sheetData>
    <row r="1" spans="1:13" ht="18">
      <c r="A1" s="4"/>
      <c r="B1" s="59" t="s">
        <v>55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0" ht="12.75">
      <c r="A2" s="4"/>
      <c r="B2" s="2" t="s">
        <v>0</v>
      </c>
      <c r="C2" s="3"/>
      <c r="D2" s="4"/>
      <c r="E2" s="4"/>
      <c r="F2" s="4"/>
      <c r="G2" s="4"/>
      <c r="H2" s="4"/>
      <c r="I2"/>
      <c r="J2"/>
    </row>
    <row r="3" spans="1:10" ht="12.75">
      <c r="A3" s="4"/>
      <c r="B3" s="113" t="s">
        <v>29</v>
      </c>
      <c r="C3" s="113"/>
      <c r="D3" s="113"/>
      <c r="E3" s="113"/>
      <c r="F3" s="113"/>
      <c r="G3" s="113"/>
      <c r="H3" s="113"/>
      <c r="I3"/>
      <c r="J3"/>
    </row>
    <row r="4" spans="1:10" ht="12.75">
      <c r="A4" s="4"/>
      <c r="B4" s="114" t="s">
        <v>1</v>
      </c>
      <c r="C4" s="114"/>
      <c r="D4" s="114"/>
      <c r="E4" s="4"/>
      <c r="F4" s="4"/>
      <c r="G4" s="4"/>
      <c r="H4" s="4"/>
      <c r="I4"/>
      <c r="J4"/>
    </row>
    <row r="5" spans="1:10" ht="12.75">
      <c r="A5" s="4"/>
      <c r="B5" s="5"/>
      <c r="C5" s="5"/>
      <c r="D5" s="5"/>
      <c r="E5" s="4"/>
      <c r="F5" s="4"/>
      <c r="G5" s="4"/>
      <c r="H5" s="4"/>
      <c r="I5"/>
      <c r="J5"/>
    </row>
    <row r="6" spans="1:10" ht="13.5" thickBot="1">
      <c r="A6" s="4"/>
      <c r="B6" s="46"/>
      <c r="C6" s="46"/>
      <c r="D6" s="46"/>
      <c r="E6" s="4"/>
      <c r="F6" s="4"/>
      <c r="G6" s="4"/>
      <c r="H6" s="4"/>
      <c r="I6"/>
      <c r="J6"/>
    </row>
    <row r="7" spans="1:10" ht="39" thickBot="1">
      <c r="A7" s="4"/>
      <c r="B7" s="10" t="s">
        <v>48</v>
      </c>
      <c r="C7" s="11" t="s">
        <v>49</v>
      </c>
      <c r="D7" s="11" t="s">
        <v>35</v>
      </c>
      <c r="E7" s="11" t="s">
        <v>36</v>
      </c>
      <c r="F7" s="12" t="s">
        <v>50</v>
      </c>
      <c r="G7" s="12" t="s">
        <v>53</v>
      </c>
      <c r="H7" s="12" t="s">
        <v>54</v>
      </c>
      <c r="I7" s="12" t="s">
        <v>51</v>
      </c>
      <c r="J7" s="58" t="s">
        <v>52</v>
      </c>
    </row>
    <row r="8" spans="1:10" ht="12.75">
      <c r="A8" s="4"/>
      <c r="B8" s="18"/>
      <c r="C8" s="6"/>
      <c r="D8" s="6"/>
      <c r="E8" s="6"/>
      <c r="F8" s="6"/>
      <c r="G8" s="6"/>
      <c r="H8" s="6"/>
      <c r="I8" s="6"/>
      <c r="J8" s="49"/>
    </row>
    <row r="9" spans="1:19" ht="12.75">
      <c r="A9" s="4"/>
      <c r="B9" s="14" t="s">
        <v>45</v>
      </c>
      <c r="C9" s="7">
        <v>4466</v>
      </c>
      <c r="D9" s="25">
        <v>0.4344</v>
      </c>
      <c r="E9" s="6">
        <v>10</v>
      </c>
      <c r="F9" s="6"/>
      <c r="G9" s="6"/>
      <c r="H9" s="6"/>
      <c r="I9" s="6"/>
      <c r="J9" s="50"/>
      <c r="K9" s="8"/>
      <c r="L9" s="8"/>
      <c r="M9" s="8"/>
      <c r="N9" s="43"/>
      <c r="O9" s="44"/>
      <c r="P9" s="44"/>
      <c r="Q9" s="44"/>
      <c r="R9" s="44"/>
      <c r="S9" s="44"/>
    </row>
    <row r="10" spans="2:10" ht="12.75">
      <c r="B10" s="14" t="s">
        <v>44</v>
      </c>
      <c r="C10" s="7">
        <v>4216</v>
      </c>
      <c r="D10" s="25">
        <v>0.41</v>
      </c>
      <c r="E10" s="6">
        <v>9</v>
      </c>
      <c r="F10" s="6"/>
      <c r="G10" s="6"/>
      <c r="H10" s="6"/>
      <c r="I10" s="6"/>
      <c r="J10" s="15"/>
    </row>
    <row r="11" spans="2:10" ht="12.75">
      <c r="B11" s="14" t="s">
        <v>27</v>
      </c>
      <c r="C11" s="7">
        <v>871</v>
      </c>
      <c r="D11" s="25">
        <v>0.0847</v>
      </c>
      <c r="E11" s="6">
        <v>2</v>
      </c>
      <c r="F11" s="6"/>
      <c r="G11" s="6"/>
      <c r="H11" s="6"/>
      <c r="I11" s="6"/>
      <c r="J11" s="15"/>
    </row>
    <row r="12" spans="2:10" ht="12.75">
      <c r="B12" s="14" t="s">
        <v>46</v>
      </c>
      <c r="C12" s="7">
        <v>0</v>
      </c>
      <c r="D12" s="6">
        <v>0</v>
      </c>
      <c r="E12" s="6">
        <v>0</v>
      </c>
      <c r="F12" s="6"/>
      <c r="G12" s="6"/>
      <c r="H12" s="6"/>
      <c r="I12" s="6"/>
      <c r="J12" s="15"/>
    </row>
    <row r="13" spans="2:10" ht="12.75">
      <c r="B13" s="14" t="s">
        <v>28</v>
      </c>
      <c r="C13" s="7">
        <v>396</v>
      </c>
      <c r="D13" s="25">
        <v>0.0385</v>
      </c>
      <c r="E13" s="6">
        <v>0</v>
      </c>
      <c r="F13" s="6"/>
      <c r="G13" s="6"/>
      <c r="H13" s="6"/>
      <c r="I13" s="6"/>
      <c r="J13" s="15"/>
    </row>
    <row r="14" spans="2:10" ht="12.75">
      <c r="B14" s="51" t="s">
        <v>47</v>
      </c>
      <c r="C14" s="7">
        <v>154</v>
      </c>
      <c r="D14" s="25">
        <v>0.015</v>
      </c>
      <c r="E14" s="6">
        <v>0</v>
      </c>
      <c r="F14" s="6"/>
      <c r="G14" s="6"/>
      <c r="H14" s="6"/>
      <c r="I14" s="6"/>
      <c r="J14" s="15"/>
    </row>
    <row r="15" spans="2:10" ht="12.75">
      <c r="B15" s="18"/>
      <c r="C15" s="8"/>
      <c r="D15" s="25"/>
      <c r="E15" s="6"/>
      <c r="F15" s="6"/>
      <c r="G15" s="6"/>
      <c r="H15" s="6"/>
      <c r="I15" s="6"/>
      <c r="J15" s="15"/>
    </row>
    <row r="16" spans="2:10" ht="12.75">
      <c r="B16" s="52" t="s">
        <v>2</v>
      </c>
      <c r="C16" s="47">
        <f>SUM(C9:H9)</f>
        <v>4476.4344</v>
      </c>
      <c r="D16" s="48"/>
      <c r="E16" s="53"/>
      <c r="F16" s="54">
        <v>16482</v>
      </c>
      <c r="G16" s="54">
        <v>10374</v>
      </c>
      <c r="H16" s="54">
        <v>6108</v>
      </c>
      <c r="I16" s="53">
        <v>92</v>
      </c>
      <c r="J16" s="55">
        <v>179</v>
      </c>
    </row>
    <row r="17" spans="2:10" ht="12.75">
      <c r="B17" s="18"/>
      <c r="C17" s="6"/>
      <c r="D17" s="6"/>
      <c r="E17" s="6"/>
      <c r="F17" s="6"/>
      <c r="G17" s="6"/>
      <c r="H17" s="6"/>
      <c r="I17" s="6"/>
      <c r="J17" s="15"/>
    </row>
    <row r="18" spans="2:11" ht="12.75">
      <c r="B18" s="56" t="s">
        <v>35</v>
      </c>
      <c r="C18" s="48"/>
      <c r="D18" s="48"/>
      <c r="E18" s="48"/>
      <c r="F18" s="48"/>
      <c r="G18" s="48">
        <v>0.6294</v>
      </c>
      <c r="H18" s="48">
        <v>0.3706</v>
      </c>
      <c r="I18" s="48">
        <v>0.0089</v>
      </c>
      <c r="J18" s="57">
        <v>0.0174</v>
      </c>
      <c r="K18" s="26"/>
    </row>
    <row r="19" spans="2:10" ht="13.5" thickBot="1">
      <c r="B19" s="19"/>
      <c r="C19" s="20"/>
      <c r="D19" s="20"/>
      <c r="E19" s="20"/>
      <c r="F19" s="20"/>
      <c r="G19" s="20"/>
      <c r="H19" s="20"/>
      <c r="I19" s="20"/>
      <c r="J19" s="21"/>
    </row>
  </sheetData>
  <sheetProtection/>
  <mergeCells count="2">
    <mergeCell ref="B3:H3"/>
    <mergeCell ref="B4:D4"/>
  </mergeCells>
  <printOptions/>
  <pageMargins left="0.38" right="0.11811023622047245" top="1.8" bottom="1" header="0" footer="0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8:G20"/>
  <sheetViews>
    <sheetView tabSelected="1" zoomScalePageLayoutView="0" workbookViewId="0" topLeftCell="A1">
      <selection activeCell="S55" sqref="S55:AO59"/>
    </sheetView>
  </sheetViews>
  <sheetFormatPr defaultColWidth="11.421875" defaultRowHeight="12.75"/>
  <cols>
    <col min="3" max="3" width="7.421875" style="0" bestFit="1" customWidth="1"/>
  </cols>
  <sheetData>
    <row r="8" ht="12.75">
      <c r="C8" t="s">
        <v>129</v>
      </c>
    </row>
    <row r="10" ht="12.75">
      <c r="G10">
        <f aca="true" t="shared" si="0" ref="G10:G20">SUM(H10:V10)</f>
        <v>0</v>
      </c>
    </row>
    <row r="11" ht="12.75">
      <c r="G11">
        <f t="shared" si="0"/>
        <v>0</v>
      </c>
    </row>
    <row r="12" ht="12.75">
      <c r="G12">
        <f t="shared" si="0"/>
        <v>0</v>
      </c>
    </row>
    <row r="13" ht="12.75">
      <c r="G13">
        <f t="shared" si="0"/>
        <v>0</v>
      </c>
    </row>
    <row r="14" ht="12.75">
      <c r="G14">
        <f t="shared" si="0"/>
        <v>0</v>
      </c>
    </row>
    <row r="15" ht="12.75">
      <c r="G15">
        <f t="shared" si="0"/>
        <v>0</v>
      </c>
    </row>
    <row r="16" ht="12.75">
      <c r="G16">
        <f t="shared" si="0"/>
        <v>0</v>
      </c>
    </row>
    <row r="17" ht="12.75">
      <c r="G17">
        <f t="shared" si="0"/>
        <v>0</v>
      </c>
    </row>
    <row r="18" ht="12.75">
      <c r="G18">
        <f t="shared" si="0"/>
        <v>0</v>
      </c>
    </row>
    <row r="19" ht="12.75">
      <c r="G19">
        <f t="shared" si="0"/>
        <v>0</v>
      </c>
    </row>
    <row r="20" ht="12.75">
      <c r="G20">
        <f t="shared" si="0"/>
        <v>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D1">
      <selection activeCell="P30" sqref="P30"/>
    </sheetView>
  </sheetViews>
  <sheetFormatPr defaultColWidth="11.421875" defaultRowHeight="12.75"/>
  <cols>
    <col min="1" max="1" width="7.140625" style="1" customWidth="1"/>
    <col min="2" max="2" width="33.8515625" style="1" customWidth="1"/>
    <col min="3" max="3" width="8.140625" style="1" customWidth="1"/>
    <col min="4" max="4" width="7.00390625" style="1" customWidth="1"/>
    <col min="5" max="5" width="7.8515625" style="1" customWidth="1"/>
    <col min="6" max="6" width="8.140625" style="1" customWidth="1"/>
    <col min="7" max="7" width="8.7109375" style="1" customWidth="1"/>
    <col min="8" max="8" width="9.57421875" style="1" customWidth="1"/>
    <col min="9" max="9" width="8.421875" style="1" customWidth="1"/>
    <col min="10" max="10" width="9.140625" style="1" customWidth="1"/>
    <col min="11" max="11" width="7.57421875" style="1" customWidth="1"/>
    <col min="12" max="12" width="8.28125" style="1" customWidth="1"/>
    <col min="13" max="13" width="7.57421875" style="1" customWidth="1"/>
    <col min="14" max="14" width="8.00390625" style="1" customWidth="1"/>
    <col min="15" max="16" width="7.8515625" style="1" customWidth="1"/>
    <col min="17" max="17" width="9.28125" style="1" customWidth="1"/>
    <col min="18" max="19" width="9.00390625" style="1" customWidth="1"/>
    <col min="20" max="16384" width="11.421875" style="1" customWidth="1"/>
  </cols>
  <sheetData>
    <row r="1" spans="1:13" ht="18">
      <c r="A1" s="4"/>
      <c r="B1" s="115" t="s">
        <v>26</v>
      </c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</row>
    <row r="2" spans="1:10" ht="12.75">
      <c r="A2" s="4"/>
      <c r="B2" s="2" t="s">
        <v>0</v>
      </c>
      <c r="C2" s="3"/>
      <c r="D2" s="4"/>
      <c r="E2" s="4"/>
      <c r="F2" s="4"/>
      <c r="G2" s="4"/>
      <c r="H2" s="4"/>
      <c r="I2"/>
      <c r="J2"/>
    </row>
    <row r="3" spans="1:10" ht="12.75">
      <c r="A3" s="4"/>
      <c r="B3" s="113" t="s">
        <v>29</v>
      </c>
      <c r="C3" s="113"/>
      <c r="D3" s="113"/>
      <c r="E3" s="113"/>
      <c r="F3" s="113"/>
      <c r="G3" s="113"/>
      <c r="H3" s="113"/>
      <c r="I3"/>
      <c r="J3"/>
    </row>
    <row r="4" spans="1:10" ht="12.75">
      <c r="A4" s="4"/>
      <c r="B4" s="114" t="s">
        <v>1</v>
      </c>
      <c r="C4" s="114"/>
      <c r="D4" s="114"/>
      <c r="E4" s="4"/>
      <c r="F4" s="4"/>
      <c r="G4" s="4"/>
      <c r="H4" s="4"/>
      <c r="I4"/>
      <c r="J4"/>
    </row>
    <row r="5" spans="1:10" ht="12.75">
      <c r="A5" s="4"/>
      <c r="B5" s="5"/>
      <c r="C5" s="5"/>
      <c r="D5" s="5"/>
      <c r="E5" s="4"/>
      <c r="F5" s="4"/>
      <c r="G5" s="4"/>
      <c r="H5" s="4"/>
      <c r="I5"/>
      <c r="J5"/>
    </row>
    <row r="6" spans="1:10" ht="12.75">
      <c r="A6" s="4"/>
      <c r="B6" s="5"/>
      <c r="C6" s="5"/>
      <c r="D6" s="5"/>
      <c r="E6" s="4"/>
      <c r="F6" s="4"/>
      <c r="G6" s="4"/>
      <c r="H6" s="4"/>
      <c r="I6"/>
      <c r="J6"/>
    </row>
    <row r="7" spans="1:10" ht="13.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9" s="9" customFormat="1" ht="30" customHeight="1" thickBot="1">
      <c r="A8" s="4"/>
      <c r="B8" s="10" t="s">
        <v>39</v>
      </c>
      <c r="C8" s="11" t="s">
        <v>40</v>
      </c>
      <c r="D8" s="11" t="s">
        <v>41</v>
      </c>
      <c r="E8" s="11" t="s">
        <v>42</v>
      </c>
      <c r="F8" s="12" t="s">
        <v>38</v>
      </c>
      <c r="G8" s="42" t="s">
        <v>37</v>
      </c>
      <c r="H8" s="42" t="s">
        <v>43</v>
      </c>
      <c r="I8" s="11" t="s">
        <v>3</v>
      </c>
      <c r="J8" s="11" t="s">
        <v>4</v>
      </c>
      <c r="K8" s="12" t="s">
        <v>5</v>
      </c>
      <c r="L8" s="42" t="s">
        <v>6</v>
      </c>
      <c r="M8" s="11" t="s">
        <v>24</v>
      </c>
      <c r="N8" s="11" t="s">
        <v>7</v>
      </c>
      <c r="O8" s="12" t="s">
        <v>30</v>
      </c>
      <c r="P8" s="12" t="s">
        <v>31</v>
      </c>
      <c r="Q8" s="12" t="s">
        <v>32</v>
      </c>
      <c r="R8" s="12" t="s">
        <v>33</v>
      </c>
      <c r="S8" s="32" t="s">
        <v>34</v>
      </c>
    </row>
    <row r="9" spans="1:19" s="9" customFormat="1" ht="14.25" customHeight="1">
      <c r="A9" s="4"/>
      <c r="B9" s="38"/>
      <c r="C9" s="30"/>
      <c r="D9" s="30"/>
      <c r="E9" s="30"/>
      <c r="F9" s="23"/>
      <c r="G9" s="31"/>
      <c r="H9" s="31"/>
      <c r="I9" s="30"/>
      <c r="J9" s="30"/>
      <c r="K9" s="30"/>
      <c r="L9" s="31"/>
      <c r="M9" s="30"/>
      <c r="N9" s="30"/>
      <c r="O9" s="31"/>
      <c r="P9" s="31"/>
      <c r="Q9" s="31"/>
      <c r="R9" s="31"/>
      <c r="S9" s="39"/>
    </row>
    <row r="10" spans="1:19" ht="12.75">
      <c r="A10" s="4"/>
      <c r="B10" s="14" t="s">
        <v>8</v>
      </c>
      <c r="C10" s="40">
        <v>1</v>
      </c>
      <c r="D10" s="40">
        <v>1</v>
      </c>
      <c r="E10" s="40" t="s">
        <v>9</v>
      </c>
      <c r="F10" s="35"/>
      <c r="G10" s="7">
        <v>542</v>
      </c>
      <c r="H10" s="7">
        <v>172</v>
      </c>
      <c r="I10" s="22">
        <v>5</v>
      </c>
      <c r="J10" s="22">
        <v>226</v>
      </c>
      <c r="K10" s="8">
        <v>48</v>
      </c>
      <c r="L10" s="8">
        <v>19</v>
      </c>
      <c r="M10" s="8">
        <v>50</v>
      </c>
      <c r="N10" s="8">
        <v>22</v>
      </c>
      <c r="O10" s="36"/>
      <c r="P10" s="36"/>
      <c r="Q10" s="36"/>
      <c r="R10" s="36"/>
      <c r="S10" s="37"/>
    </row>
    <row r="11" spans="1:19" ht="12.75">
      <c r="A11" s="4"/>
      <c r="B11" s="14" t="s">
        <v>8</v>
      </c>
      <c r="C11" s="40">
        <v>1</v>
      </c>
      <c r="D11" s="40">
        <v>1</v>
      </c>
      <c r="E11" s="40" t="s">
        <v>10</v>
      </c>
      <c r="F11" s="35"/>
      <c r="G11" s="7">
        <v>582</v>
      </c>
      <c r="H11" s="7">
        <v>175</v>
      </c>
      <c r="I11" s="22">
        <v>3</v>
      </c>
      <c r="J11" s="22">
        <v>254</v>
      </c>
      <c r="K11" s="8">
        <v>46</v>
      </c>
      <c r="L11" s="8">
        <v>11</v>
      </c>
      <c r="M11" s="8">
        <v>64</v>
      </c>
      <c r="N11" s="8">
        <v>29</v>
      </c>
      <c r="O11" s="36"/>
      <c r="P11" s="36"/>
      <c r="Q11" s="36"/>
      <c r="R11" s="36"/>
      <c r="S11" s="37"/>
    </row>
    <row r="12" spans="1:19" ht="12.75">
      <c r="A12" s="4"/>
      <c r="B12" s="14" t="s">
        <v>11</v>
      </c>
      <c r="C12" s="40">
        <v>1</v>
      </c>
      <c r="D12" s="40">
        <v>2</v>
      </c>
      <c r="E12" s="40" t="s">
        <v>12</v>
      </c>
      <c r="F12" s="35"/>
      <c r="G12" s="7">
        <v>530</v>
      </c>
      <c r="H12" s="7">
        <v>154</v>
      </c>
      <c r="I12" s="22">
        <v>0</v>
      </c>
      <c r="J12" s="22">
        <v>235</v>
      </c>
      <c r="K12" s="8">
        <v>70</v>
      </c>
      <c r="L12" s="8">
        <v>11</v>
      </c>
      <c r="M12" s="8">
        <v>39</v>
      </c>
      <c r="N12" s="8">
        <v>21</v>
      </c>
      <c r="O12" s="36"/>
      <c r="P12" s="36"/>
      <c r="Q12" s="36"/>
      <c r="R12" s="36"/>
      <c r="S12" s="37"/>
    </row>
    <row r="13" spans="1:19" ht="12.75">
      <c r="A13" s="4"/>
      <c r="B13" s="14" t="s">
        <v>13</v>
      </c>
      <c r="C13" s="40">
        <v>2</v>
      </c>
      <c r="D13" s="40">
        <v>1</v>
      </c>
      <c r="E13" s="40" t="s">
        <v>12</v>
      </c>
      <c r="F13" s="35"/>
      <c r="G13" s="7">
        <v>561</v>
      </c>
      <c r="H13" s="7">
        <v>193</v>
      </c>
      <c r="I13" s="22">
        <v>0</v>
      </c>
      <c r="J13" s="22">
        <v>227</v>
      </c>
      <c r="K13" s="8">
        <v>48</v>
      </c>
      <c r="L13" s="8">
        <v>14</v>
      </c>
      <c r="M13" s="8">
        <v>36</v>
      </c>
      <c r="N13" s="8">
        <v>43</v>
      </c>
      <c r="O13" s="36"/>
      <c r="P13" s="36"/>
      <c r="Q13" s="36"/>
      <c r="R13" s="36"/>
      <c r="S13" s="37"/>
    </row>
    <row r="14" spans="1:19" ht="12.75">
      <c r="A14" s="4"/>
      <c r="B14" s="14" t="s">
        <v>13</v>
      </c>
      <c r="C14" s="40">
        <v>2</v>
      </c>
      <c r="D14" s="40">
        <v>2</v>
      </c>
      <c r="E14" s="40" t="s">
        <v>9</v>
      </c>
      <c r="F14" s="35"/>
      <c r="G14" s="7">
        <v>394</v>
      </c>
      <c r="H14" s="7">
        <v>155</v>
      </c>
      <c r="I14" s="22">
        <v>0</v>
      </c>
      <c r="J14" s="22">
        <v>131</v>
      </c>
      <c r="K14" s="8">
        <v>31</v>
      </c>
      <c r="L14" s="8">
        <v>8</v>
      </c>
      <c r="M14" s="8">
        <v>19</v>
      </c>
      <c r="N14" s="8">
        <v>50</v>
      </c>
      <c r="O14" s="36"/>
      <c r="P14" s="36"/>
      <c r="Q14" s="36"/>
      <c r="R14" s="36"/>
      <c r="S14" s="37"/>
    </row>
    <row r="15" spans="1:19" ht="12.75">
      <c r="A15" s="4"/>
      <c r="B15" s="14" t="s">
        <v>13</v>
      </c>
      <c r="C15" s="40">
        <v>2</v>
      </c>
      <c r="D15" s="40">
        <v>2</v>
      </c>
      <c r="E15" s="40" t="s">
        <v>10</v>
      </c>
      <c r="F15" s="35"/>
      <c r="G15" s="7">
        <v>467</v>
      </c>
      <c r="H15" s="7">
        <v>181</v>
      </c>
      <c r="I15" s="22">
        <v>0</v>
      </c>
      <c r="J15" s="22">
        <v>180</v>
      </c>
      <c r="K15" s="8">
        <v>37</v>
      </c>
      <c r="L15" s="8">
        <v>12</v>
      </c>
      <c r="M15" s="8">
        <v>24</v>
      </c>
      <c r="N15" s="8">
        <v>33</v>
      </c>
      <c r="O15" s="36"/>
      <c r="P15" s="36"/>
      <c r="Q15" s="36"/>
      <c r="R15" s="36"/>
      <c r="S15" s="37"/>
    </row>
    <row r="16" spans="1:19" ht="12.75">
      <c r="A16" s="4"/>
      <c r="B16" s="14" t="s">
        <v>14</v>
      </c>
      <c r="C16" s="40">
        <v>2</v>
      </c>
      <c r="D16" s="40">
        <v>3</v>
      </c>
      <c r="E16" s="40" t="s">
        <v>9</v>
      </c>
      <c r="F16" s="35"/>
      <c r="G16" s="7">
        <v>388</v>
      </c>
      <c r="H16" s="7">
        <v>134</v>
      </c>
      <c r="I16" s="8">
        <v>1</v>
      </c>
      <c r="J16" s="8">
        <v>127</v>
      </c>
      <c r="K16" s="8">
        <v>18</v>
      </c>
      <c r="L16" s="8">
        <v>12</v>
      </c>
      <c r="M16" s="8">
        <v>47</v>
      </c>
      <c r="N16" s="8">
        <v>49</v>
      </c>
      <c r="O16" s="36"/>
      <c r="P16" s="36"/>
      <c r="Q16" s="36"/>
      <c r="R16" s="36"/>
      <c r="S16" s="37"/>
    </row>
    <row r="17" spans="2:19" ht="12.75">
      <c r="B17" s="14" t="s">
        <v>14</v>
      </c>
      <c r="C17" s="41">
        <v>2</v>
      </c>
      <c r="D17" s="41">
        <v>3</v>
      </c>
      <c r="E17" s="41" t="s">
        <v>10</v>
      </c>
      <c r="F17" s="35"/>
      <c r="G17" s="8">
        <v>507</v>
      </c>
      <c r="H17" s="8">
        <v>212</v>
      </c>
      <c r="I17" s="8">
        <v>1</v>
      </c>
      <c r="J17" s="8">
        <v>167</v>
      </c>
      <c r="K17" s="8">
        <v>33</v>
      </c>
      <c r="L17" s="8">
        <v>15</v>
      </c>
      <c r="M17" s="8">
        <v>39</v>
      </c>
      <c r="N17" s="8">
        <v>40</v>
      </c>
      <c r="O17" s="36"/>
      <c r="P17" s="36"/>
      <c r="Q17" s="36"/>
      <c r="R17" s="36"/>
      <c r="S17" s="37"/>
    </row>
    <row r="18" spans="2:19" ht="12.75">
      <c r="B18" s="14" t="s">
        <v>8</v>
      </c>
      <c r="C18" s="41">
        <v>2</v>
      </c>
      <c r="D18" s="41">
        <v>4</v>
      </c>
      <c r="E18" s="41" t="s">
        <v>12</v>
      </c>
      <c r="F18" s="35"/>
      <c r="G18" s="8">
        <v>497</v>
      </c>
      <c r="H18" s="8">
        <v>166</v>
      </c>
      <c r="I18" s="8">
        <v>1</v>
      </c>
      <c r="J18" s="8">
        <v>201</v>
      </c>
      <c r="K18" s="8">
        <v>42</v>
      </c>
      <c r="L18" s="8">
        <v>11</v>
      </c>
      <c r="M18" s="8">
        <v>48</v>
      </c>
      <c r="N18" s="8">
        <v>28</v>
      </c>
      <c r="O18" s="36"/>
      <c r="P18" s="36"/>
      <c r="Q18" s="36"/>
      <c r="R18" s="36"/>
      <c r="S18" s="37"/>
    </row>
    <row r="19" spans="2:19" ht="12.75">
      <c r="B19" s="14" t="s">
        <v>15</v>
      </c>
      <c r="C19" s="41">
        <v>2</v>
      </c>
      <c r="D19" s="41">
        <v>5</v>
      </c>
      <c r="E19" s="41" t="s">
        <v>9</v>
      </c>
      <c r="F19" s="35"/>
      <c r="G19" s="8">
        <v>343</v>
      </c>
      <c r="H19" s="8">
        <v>128</v>
      </c>
      <c r="I19" s="8">
        <v>1</v>
      </c>
      <c r="J19" s="8">
        <v>115</v>
      </c>
      <c r="K19" s="8">
        <v>14</v>
      </c>
      <c r="L19" s="8">
        <v>17</v>
      </c>
      <c r="M19" s="8">
        <v>46</v>
      </c>
      <c r="N19" s="8">
        <v>22</v>
      </c>
      <c r="O19" s="36"/>
      <c r="P19" s="36"/>
      <c r="Q19" s="36"/>
      <c r="R19" s="36"/>
      <c r="S19" s="37"/>
    </row>
    <row r="20" spans="2:19" ht="12.75">
      <c r="B20" s="14" t="s">
        <v>15</v>
      </c>
      <c r="C20" s="41">
        <v>2</v>
      </c>
      <c r="D20" s="41">
        <v>5</v>
      </c>
      <c r="E20" s="41" t="s">
        <v>10</v>
      </c>
      <c r="F20" s="35"/>
      <c r="G20" s="8">
        <v>371</v>
      </c>
      <c r="H20" s="8">
        <v>125</v>
      </c>
      <c r="I20" s="8">
        <v>1</v>
      </c>
      <c r="J20" s="8">
        <v>143</v>
      </c>
      <c r="K20" s="8">
        <v>18</v>
      </c>
      <c r="L20" s="8">
        <v>19</v>
      </c>
      <c r="M20" s="8">
        <v>46</v>
      </c>
      <c r="N20" s="8">
        <v>19</v>
      </c>
      <c r="O20" s="36"/>
      <c r="P20" s="36"/>
      <c r="Q20" s="36"/>
      <c r="R20" s="36"/>
      <c r="S20" s="37"/>
    </row>
    <row r="21" spans="2:19" ht="12.75">
      <c r="B21" s="14" t="s">
        <v>16</v>
      </c>
      <c r="C21" s="41">
        <v>3</v>
      </c>
      <c r="D21" s="41">
        <v>1</v>
      </c>
      <c r="E21" s="41" t="s">
        <v>9</v>
      </c>
      <c r="F21" s="35"/>
      <c r="G21" s="8">
        <v>340</v>
      </c>
      <c r="H21" s="8">
        <v>144</v>
      </c>
      <c r="I21" s="8">
        <v>1</v>
      </c>
      <c r="J21" s="8">
        <v>122</v>
      </c>
      <c r="K21" s="8">
        <v>40</v>
      </c>
      <c r="L21" s="8">
        <v>5</v>
      </c>
      <c r="M21" s="8">
        <v>14</v>
      </c>
      <c r="N21" s="8">
        <v>14</v>
      </c>
      <c r="O21" s="36"/>
      <c r="P21" s="36"/>
      <c r="Q21" s="36"/>
      <c r="R21" s="36"/>
      <c r="S21" s="37"/>
    </row>
    <row r="22" spans="2:19" ht="12.75">
      <c r="B22" s="14" t="s">
        <v>16</v>
      </c>
      <c r="C22" s="41">
        <v>3</v>
      </c>
      <c r="D22" s="41">
        <v>1</v>
      </c>
      <c r="E22" s="41" t="s">
        <v>10</v>
      </c>
      <c r="F22" s="35"/>
      <c r="G22" s="8">
        <v>426</v>
      </c>
      <c r="H22" s="8">
        <v>182</v>
      </c>
      <c r="I22" s="8">
        <v>0</v>
      </c>
      <c r="J22" s="8">
        <v>151</v>
      </c>
      <c r="K22" s="8">
        <v>51</v>
      </c>
      <c r="L22" s="8">
        <v>4</v>
      </c>
      <c r="M22" s="8">
        <v>19</v>
      </c>
      <c r="N22" s="8">
        <v>19</v>
      </c>
      <c r="O22" s="36"/>
      <c r="P22" s="36"/>
      <c r="Q22" s="36"/>
      <c r="R22" s="36"/>
      <c r="S22" s="37"/>
    </row>
    <row r="23" spans="2:19" ht="12.75">
      <c r="B23" s="14" t="s">
        <v>17</v>
      </c>
      <c r="C23" s="41">
        <v>3</v>
      </c>
      <c r="D23" s="41">
        <v>2</v>
      </c>
      <c r="E23" s="41" t="s">
        <v>9</v>
      </c>
      <c r="F23" s="35"/>
      <c r="G23" s="8">
        <v>308</v>
      </c>
      <c r="H23" s="8">
        <v>130</v>
      </c>
      <c r="I23" s="8">
        <v>0</v>
      </c>
      <c r="J23" s="8">
        <v>103</v>
      </c>
      <c r="K23" s="8">
        <v>13</v>
      </c>
      <c r="L23" s="8">
        <v>6</v>
      </c>
      <c r="M23" s="8">
        <v>18</v>
      </c>
      <c r="N23" s="8">
        <v>38</v>
      </c>
      <c r="O23" s="36"/>
      <c r="P23" s="36"/>
      <c r="Q23" s="36"/>
      <c r="R23" s="36"/>
      <c r="S23" s="37"/>
    </row>
    <row r="24" spans="2:19" ht="12.75">
      <c r="B24" s="14" t="s">
        <v>17</v>
      </c>
      <c r="C24" s="41">
        <v>3</v>
      </c>
      <c r="D24" s="41">
        <v>2</v>
      </c>
      <c r="E24" s="41" t="s">
        <v>10</v>
      </c>
      <c r="F24" s="35"/>
      <c r="G24" s="8">
        <v>391</v>
      </c>
      <c r="H24" s="8">
        <v>155</v>
      </c>
      <c r="I24" s="8">
        <v>0</v>
      </c>
      <c r="J24" s="8">
        <v>135</v>
      </c>
      <c r="K24" s="8">
        <v>31</v>
      </c>
      <c r="L24" s="8">
        <v>6</v>
      </c>
      <c r="M24" s="8">
        <v>25</v>
      </c>
      <c r="N24" s="8">
        <v>39</v>
      </c>
      <c r="O24" s="36"/>
      <c r="P24" s="36"/>
      <c r="Q24" s="36"/>
      <c r="R24" s="36"/>
      <c r="S24" s="37"/>
    </row>
    <row r="25" spans="2:19" ht="12.75">
      <c r="B25" s="14" t="s">
        <v>18</v>
      </c>
      <c r="C25" s="41">
        <v>3</v>
      </c>
      <c r="D25" s="41">
        <v>3</v>
      </c>
      <c r="E25" s="41" t="s">
        <v>9</v>
      </c>
      <c r="F25" s="35"/>
      <c r="G25" s="8">
        <v>404</v>
      </c>
      <c r="H25" s="8">
        <v>126</v>
      </c>
      <c r="I25" s="8">
        <v>33</v>
      </c>
      <c r="J25" s="8">
        <v>119</v>
      </c>
      <c r="K25" s="8">
        <v>27</v>
      </c>
      <c r="L25" s="8">
        <v>21</v>
      </c>
      <c r="M25" s="8">
        <v>65</v>
      </c>
      <c r="N25" s="8">
        <v>13</v>
      </c>
      <c r="O25" s="36"/>
      <c r="P25" s="36"/>
      <c r="Q25" s="36"/>
      <c r="R25" s="36"/>
      <c r="S25" s="37"/>
    </row>
    <row r="26" spans="2:19" ht="12.75">
      <c r="B26" s="14" t="s">
        <v>18</v>
      </c>
      <c r="C26" s="41">
        <v>3</v>
      </c>
      <c r="D26" s="41">
        <v>3</v>
      </c>
      <c r="E26" s="41" t="s">
        <v>10</v>
      </c>
      <c r="F26" s="35"/>
      <c r="G26" s="8">
        <v>452</v>
      </c>
      <c r="H26" s="8">
        <v>149</v>
      </c>
      <c r="I26" s="8">
        <v>31</v>
      </c>
      <c r="J26" s="8">
        <v>146</v>
      </c>
      <c r="K26" s="8">
        <v>25</v>
      </c>
      <c r="L26" s="8">
        <v>18</v>
      </c>
      <c r="M26" s="8">
        <v>67</v>
      </c>
      <c r="N26" s="8">
        <v>16</v>
      </c>
      <c r="O26" s="36"/>
      <c r="P26" s="36"/>
      <c r="Q26" s="36"/>
      <c r="R26" s="36"/>
      <c r="S26" s="37"/>
    </row>
    <row r="27" spans="2:19" ht="12.75">
      <c r="B27" s="14" t="s">
        <v>19</v>
      </c>
      <c r="C27" s="41">
        <v>3</v>
      </c>
      <c r="D27" s="41">
        <v>4</v>
      </c>
      <c r="E27" s="41" t="s">
        <v>9</v>
      </c>
      <c r="F27" s="35"/>
      <c r="G27" s="8">
        <v>508</v>
      </c>
      <c r="H27" s="8">
        <v>218</v>
      </c>
      <c r="I27" s="8">
        <v>0</v>
      </c>
      <c r="J27" s="8">
        <v>174</v>
      </c>
      <c r="K27" s="8">
        <v>34</v>
      </c>
      <c r="L27" s="8">
        <v>10</v>
      </c>
      <c r="M27" s="8">
        <v>39</v>
      </c>
      <c r="N27" s="8">
        <v>33</v>
      </c>
      <c r="O27" s="36"/>
      <c r="P27" s="36"/>
      <c r="Q27" s="36"/>
      <c r="R27" s="36"/>
      <c r="S27" s="37"/>
    </row>
    <row r="28" spans="2:19" ht="12.75">
      <c r="B28" s="14" t="s">
        <v>19</v>
      </c>
      <c r="C28" s="41">
        <v>3</v>
      </c>
      <c r="D28" s="41">
        <v>4</v>
      </c>
      <c r="E28" s="41" t="s">
        <v>10</v>
      </c>
      <c r="F28" s="35"/>
      <c r="G28" s="8">
        <v>650</v>
      </c>
      <c r="H28" s="8">
        <v>308</v>
      </c>
      <c r="I28" s="8">
        <v>5</v>
      </c>
      <c r="J28" s="8">
        <v>204</v>
      </c>
      <c r="K28" s="8">
        <v>26</v>
      </c>
      <c r="L28" s="8">
        <v>14</v>
      </c>
      <c r="M28" s="8">
        <v>48</v>
      </c>
      <c r="N28" s="8">
        <v>45</v>
      </c>
      <c r="O28" s="36"/>
      <c r="P28" s="36"/>
      <c r="Q28" s="36"/>
      <c r="R28" s="36"/>
      <c r="S28" s="37"/>
    </row>
    <row r="29" spans="2:19" ht="12.75">
      <c r="B29" s="14" t="s">
        <v>20</v>
      </c>
      <c r="C29" s="41">
        <v>3</v>
      </c>
      <c r="D29" s="41">
        <v>5</v>
      </c>
      <c r="E29" s="41" t="s">
        <v>12</v>
      </c>
      <c r="F29" s="35"/>
      <c r="G29" s="8">
        <v>698</v>
      </c>
      <c r="H29" s="8">
        <v>317</v>
      </c>
      <c r="I29" s="8">
        <v>3</v>
      </c>
      <c r="J29" s="8">
        <v>226</v>
      </c>
      <c r="K29" s="8">
        <v>68</v>
      </c>
      <c r="L29" s="8">
        <v>14</v>
      </c>
      <c r="M29" s="8">
        <v>38</v>
      </c>
      <c r="N29" s="8">
        <v>32</v>
      </c>
      <c r="O29" s="36"/>
      <c r="P29" s="36"/>
      <c r="Q29" s="36"/>
      <c r="R29" s="36"/>
      <c r="S29" s="37"/>
    </row>
    <row r="30" spans="2:19" ht="12.75">
      <c r="B30" s="14" t="s">
        <v>21</v>
      </c>
      <c r="C30" s="41">
        <v>3</v>
      </c>
      <c r="D30" s="41">
        <v>6</v>
      </c>
      <c r="E30" s="41" t="s">
        <v>9</v>
      </c>
      <c r="F30" s="35"/>
      <c r="G30" s="8">
        <v>405</v>
      </c>
      <c r="H30" s="8">
        <v>143</v>
      </c>
      <c r="I30" s="8">
        <v>1</v>
      </c>
      <c r="J30" s="8">
        <v>158</v>
      </c>
      <c r="K30" s="8">
        <v>51</v>
      </c>
      <c r="L30" s="8">
        <v>10</v>
      </c>
      <c r="M30" s="8">
        <v>23</v>
      </c>
      <c r="N30" s="8">
        <v>19</v>
      </c>
      <c r="O30" s="36"/>
      <c r="P30" s="36"/>
      <c r="Q30" s="36"/>
      <c r="R30" s="36"/>
      <c r="S30" s="37"/>
    </row>
    <row r="31" spans="2:19" ht="12.75">
      <c r="B31" s="14" t="s">
        <v>21</v>
      </c>
      <c r="C31" s="41">
        <v>3</v>
      </c>
      <c r="D31" s="41">
        <v>6</v>
      </c>
      <c r="E31" s="41" t="s">
        <v>10</v>
      </c>
      <c r="F31" s="35"/>
      <c r="G31" s="8">
        <v>514</v>
      </c>
      <c r="H31" s="8">
        <v>196</v>
      </c>
      <c r="I31" s="8">
        <v>4</v>
      </c>
      <c r="J31" s="8">
        <v>180</v>
      </c>
      <c r="K31" s="8">
        <v>60</v>
      </c>
      <c r="L31" s="8">
        <v>16</v>
      </c>
      <c r="M31" s="8">
        <v>33</v>
      </c>
      <c r="N31" s="8">
        <v>25</v>
      </c>
      <c r="O31" s="36"/>
      <c r="P31" s="36"/>
      <c r="Q31" s="36"/>
      <c r="R31" s="36"/>
      <c r="S31" s="37"/>
    </row>
    <row r="32" spans="2:19" ht="12.75">
      <c r="B32" s="14" t="s">
        <v>18</v>
      </c>
      <c r="C32" s="41">
        <v>3</v>
      </c>
      <c r="D32" s="41">
        <v>7</v>
      </c>
      <c r="E32" s="41" t="s">
        <v>9</v>
      </c>
      <c r="F32" s="35"/>
      <c r="G32" s="8">
        <v>358</v>
      </c>
      <c r="H32" s="8">
        <v>112</v>
      </c>
      <c r="I32" s="8">
        <v>20</v>
      </c>
      <c r="J32" s="8">
        <v>117</v>
      </c>
      <c r="K32" s="8">
        <v>18</v>
      </c>
      <c r="L32" s="8">
        <v>20</v>
      </c>
      <c r="M32" s="8">
        <v>53</v>
      </c>
      <c r="N32" s="8">
        <v>18</v>
      </c>
      <c r="O32" s="36"/>
      <c r="P32" s="36"/>
      <c r="Q32" s="36"/>
      <c r="R32" s="36"/>
      <c r="S32" s="37"/>
    </row>
    <row r="33" spans="2:19" ht="12.75">
      <c r="B33" s="14" t="s">
        <v>18</v>
      </c>
      <c r="C33" s="41">
        <v>3</v>
      </c>
      <c r="D33" s="41">
        <v>7</v>
      </c>
      <c r="E33" s="41" t="s">
        <v>10</v>
      </c>
      <c r="F33" s="35"/>
      <c r="G33" s="8">
        <v>443</v>
      </c>
      <c r="H33" s="8">
        <v>133</v>
      </c>
      <c r="I33" s="8">
        <v>25</v>
      </c>
      <c r="J33" s="8">
        <v>136</v>
      </c>
      <c r="K33" s="8">
        <v>18</v>
      </c>
      <c r="L33" s="8">
        <v>24</v>
      </c>
      <c r="M33" s="8">
        <v>83</v>
      </c>
      <c r="N33" s="8">
        <v>24</v>
      </c>
      <c r="O33" s="36"/>
      <c r="P33" s="36"/>
      <c r="Q33" s="36"/>
      <c r="R33" s="36"/>
      <c r="S33" s="37"/>
    </row>
    <row r="34" spans="2:19" ht="12.75">
      <c r="B34" s="14" t="s">
        <v>22</v>
      </c>
      <c r="C34" s="41">
        <v>3</v>
      </c>
      <c r="D34" s="41">
        <v>8</v>
      </c>
      <c r="E34" s="41" t="s">
        <v>9</v>
      </c>
      <c r="F34" s="35"/>
      <c r="G34" s="8">
        <v>435</v>
      </c>
      <c r="H34" s="8">
        <v>213</v>
      </c>
      <c r="I34" s="8">
        <v>1</v>
      </c>
      <c r="J34" s="8">
        <v>113</v>
      </c>
      <c r="K34" s="8">
        <v>13</v>
      </c>
      <c r="L34" s="8">
        <v>15</v>
      </c>
      <c r="M34" s="8">
        <v>47</v>
      </c>
      <c r="N34" s="8">
        <v>33</v>
      </c>
      <c r="O34" s="36"/>
      <c r="P34" s="36"/>
      <c r="Q34" s="36"/>
      <c r="R34" s="36"/>
      <c r="S34" s="37"/>
    </row>
    <row r="35" spans="2:19" ht="12.75">
      <c r="B35" s="14" t="s">
        <v>22</v>
      </c>
      <c r="C35" s="41">
        <v>3</v>
      </c>
      <c r="D35" s="41">
        <v>8</v>
      </c>
      <c r="E35" s="41" t="s">
        <v>10</v>
      </c>
      <c r="F35" s="35"/>
      <c r="G35" s="8">
        <v>569</v>
      </c>
      <c r="H35" s="8">
        <v>293</v>
      </c>
      <c r="I35" s="8">
        <v>0</v>
      </c>
      <c r="J35" s="8">
        <v>168</v>
      </c>
      <c r="K35" s="8">
        <v>20</v>
      </c>
      <c r="L35" s="8">
        <v>24</v>
      </c>
      <c r="M35" s="8">
        <v>26</v>
      </c>
      <c r="N35" s="8">
        <v>38</v>
      </c>
      <c r="O35" s="36"/>
      <c r="P35" s="36"/>
      <c r="Q35" s="36"/>
      <c r="R35" s="36"/>
      <c r="S35" s="37"/>
    </row>
    <row r="36" spans="2:19" ht="12.75">
      <c r="B36" s="14" t="s">
        <v>23</v>
      </c>
      <c r="C36" s="41">
        <v>3</v>
      </c>
      <c r="D36" s="41">
        <v>9</v>
      </c>
      <c r="E36" s="41" t="s">
        <v>12</v>
      </c>
      <c r="F36" s="35"/>
      <c r="G36" s="8">
        <v>286</v>
      </c>
      <c r="H36" s="8">
        <v>72</v>
      </c>
      <c r="I36" s="8">
        <v>5</v>
      </c>
      <c r="J36" s="8">
        <v>114</v>
      </c>
      <c r="K36" s="8">
        <v>22</v>
      </c>
      <c r="L36" s="8">
        <v>21</v>
      </c>
      <c r="M36" s="8">
        <v>40</v>
      </c>
      <c r="N36" s="8">
        <v>12</v>
      </c>
      <c r="O36" s="36"/>
      <c r="P36" s="36"/>
      <c r="Q36" s="36"/>
      <c r="R36" s="36"/>
      <c r="S36" s="37"/>
    </row>
    <row r="37" spans="2:19" ht="12.75">
      <c r="B37" s="14"/>
      <c r="C37" s="6"/>
      <c r="D37" s="6"/>
      <c r="E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5"/>
    </row>
    <row r="38" spans="2:19" s="61" customFormat="1" ht="12.75">
      <c r="B38" s="56" t="s">
        <v>25</v>
      </c>
      <c r="C38" s="54"/>
      <c r="D38" s="54"/>
      <c r="E38" s="54"/>
      <c r="F38" s="62">
        <v>20078</v>
      </c>
      <c r="G38" s="54">
        <f>SUM(G10:G37)</f>
        <v>12369</v>
      </c>
      <c r="H38" s="54">
        <f aca="true" t="shared" si="0" ref="H38:N38">SUM(H10:H37)</f>
        <v>4686</v>
      </c>
      <c r="I38" s="54">
        <f t="shared" si="0"/>
        <v>142</v>
      </c>
      <c r="J38" s="54">
        <f t="shared" si="0"/>
        <v>4372</v>
      </c>
      <c r="K38" s="54">
        <f t="shared" si="0"/>
        <v>922</v>
      </c>
      <c r="L38" s="54">
        <f t="shared" si="0"/>
        <v>377</v>
      </c>
      <c r="M38" s="54">
        <f t="shared" si="0"/>
        <v>1096</v>
      </c>
      <c r="N38" s="54">
        <f t="shared" si="0"/>
        <v>774</v>
      </c>
      <c r="O38" s="54">
        <v>158</v>
      </c>
      <c r="P38" s="54">
        <v>34</v>
      </c>
      <c r="Q38" s="54">
        <v>12527</v>
      </c>
      <c r="R38" s="54">
        <v>12561</v>
      </c>
      <c r="S38" s="63">
        <v>7517</v>
      </c>
    </row>
    <row r="39" spans="2:19" s="13" customFormat="1" ht="12.75">
      <c r="B39" s="3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</row>
    <row r="40" spans="2:21" s="88" customFormat="1" ht="11.25">
      <c r="B40" s="82" t="s">
        <v>35</v>
      </c>
      <c r="C40" s="83"/>
      <c r="D40" s="83"/>
      <c r="E40" s="83"/>
      <c r="F40" s="84"/>
      <c r="G40" s="84"/>
      <c r="H40" s="85">
        <v>0.3741</v>
      </c>
      <c r="I40" s="85">
        <v>0.0113</v>
      </c>
      <c r="J40" s="85">
        <v>0.349</v>
      </c>
      <c r="K40" s="85">
        <v>0.0736</v>
      </c>
      <c r="L40" s="85">
        <v>0.0301</v>
      </c>
      <c r="M40" s="85">
        <v>0.0875</v>
      </c>
      <c r="N40" s="85">
        <v>0.0618</v>
      </c>
      <c r="O40" s="85">
        <v>0.0126</v>
      </c>
      <c r="P40" s="85">
        <v>0.0027</v>
      </c>
      <c r="Q40" s="85">
        <v>0.9973</v>
      </c>
      <c r="R40" s="85">
        <v>0.6256</v>
      </c>
      <c r="S40" s="86">
        <v>0.3744</v>
      </c>
      <c r="T40" s="87"/>
      <c r="U40" s="87"/>
    </row>
    <row r="41" spans="2:21" ht="12.75">
      <c r="B41" s="24"/>
      <c r="C41" s="6"/>
      <c r="D41" s="6"/>
      <c r="E41" s="6"/>
      <c r="F41" s="25"/>
      <c r="G41" s="25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6"/>
      <c r="U41" s="26"/>
    </row>
    <row r="42" spans="2:19" ht="13.5" thickBot="1">
      <c r="B42" s="34" t="s">
        <v>36</v>
      </c>
      <c r="C42" s="29"/>
      <c r="D42" s="29"/>
      <c r="E42" s="29"/>
      <c r="F42" s="29">
        <v>21</v>
      </c>
      <c r="G42" s="29"/>
      <c r="H42" s="29">
        <v>9</v>
      </c>
      <c r="I42" s="29">
        <v>0</v>
      </c>
      <c r="J42" s="29">
        <v>8</v>
      </c>
      <c r="K42" s="29">
        <v>1</v>
      </c>
      <c r="L42" s="29">
        <v>0</v>
      </c>
      <c r="M42" s="29">
        <v>2</v>
      </c>
      <c r="N42" s="29">
        <v>1</v>
      </c>
      <c r="O42" s="20"/>
      <c r="P42" s="20"/>
      <c r="Q42" s="20"/>
      <c r="R42" s="20"/>
      <c r="S42" s="21"/>
    </row>
  </sheetData>
  <sheetProtection/>
  <mergeCells count="3">
    <mergeCell ref="B3:H3"/>
    <mergeCell ref="B4:D4"/>
    <mergeCell ref="B1:M1"/>
  </mergeCells>
  <printOptions/>
  <pageMargins left="0.35" right="0.11811023622047245" top="0.61" bottom="1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4">
      <selection activeCell="B56" sqref="B1:U56"/>
    </sheetView>
  </sheetViews>
  <sheetFormatPr defaultColWidth="11.421875" defaultRowHeight="12.75"/>
  <cols>
    <col min="1" max="1" width="7.140625" style="1" customWidth="1"/>
    <col min="2" max="2" width="33.8515625" style="1" customWidth="1"/>
    <col min="3" max="3" width="8.140625" style="1" customWidth="1"/>
    <col min="4" max="4" width="7.00390625" style="1" customWidth="1"/>
    <col min="5" max="5" width="7.8515625" style="1" customWidth="1"/>
    <col min="6" max="6" width="8.140625" style="1" customWidth="1"/>
    <col min="7" max="7" width="9.7109375" style="1" customWidth="1"/>
    <col min="8" max="8" width="9.28125" style="1" customWidth="1"/>
    <col min="9" max="9" width="9.8515625" style="1" customWidth="1"/>
    <col min="10" max="10" width="9.28125" style="1" customWidth="1"/>
    <col min="11" max="11" width="8.00390625" style="1" customWidth="1"/>
    <col min="12" max="12" width="9.28125" style="1" customWidth="1"/>
    <col min="13" max="13" width="8.140625" style="1" customWidth="1"/>
    <col min="14" max="16" width="8.00390625" style="1" customWidth="1"/>
    <col min="17" max="17" width="9.00390625" style="1" customWidth="1"/>
    <col min="18" max="18" width="10.28125" style="1" customWidth="1"/>
    <col min="19" max="19" width="10.57421875" style="1" customWidth="1"/>
    <col min="20" max="20" width="9.57421875" style="1" customWidth="1"/>
    <col min="21" max="21" width="10.00390625" style="1" customWidth="1"/>
    <col min="22" max="16384" width="11.421875" style="1" customWidth="1"/>
  </cols>
  <sheetData>
    <row r="1" spans="1:13" ht="18">
      <c r="A1" s="4"/>
      <c r="B1" s="115" t="s">
        <v>56</v>
      </c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</row>
    <row r="2" spans="1:10" ht="12.75">
      <c r="A2" s="4"/>
      <c r="B2" s="2" t="s">
        <v>0</v>
      </c>
      <c r="C2" s="3"/>
      <c r="D2" s="4"/>
      <c r="E2" s="4"/>
      <c r="F2" s="4"/>
      <c r="G2" s="4"/>
      <c r="H2" s="4"/>
      <c r="I2"/>
      <c r="J2"/>
    </row>
    <row r="3" spans="1:10" ht="12.75">
      <c r="A3" s="4"/>
      <c r="B3" s="113" t="s">
        <v>29</v>
      </c>
      <c r="C3" s="113"/>
      <c r="D3" s="113"/>
      <c r="E3" s="113"/>
      <c r="F3" s="113"/>
      <c r="G3" s="113"/>
      <c r="H3" s="113"/>
      <c r="I3"/>
      <c r="J3"/>
    </row>
    <row r="4" spans="1:10" ht="12.75">
      <c r="A4" s="4"/>
      <c r="B4" s="114" t="s">
        <v>1</v>
      </c>
      <c r="C4" s="114"/>
      <c r="D4" s="114"/>
      <c r="E4" s="4"/>
      <c r="F4" s="4"/>
      <c r="G4" s="4"/>
      <c r="H4" s="4"/>
      <c r="I4"/>
      <c r="J4"/>
    </row>
    <row r="5" spans="1:10" ht="12.75">
      <c r="A5" s="4"/>
      <c r="B5" s="5"/>
      <c r="C5" s="5"/>
      <c r="D5" s="5"/>
      <c r="E5" s="4"/>
      <c r="F5" s="4"/>
      <c r="G5" s="4"/>
      <c r="H5" s="4"/>
      <c r="I5"/>
      <c r="J5"/>
    </row>
    <row r="6" spans="1:10" ht="12.75">
      <c r="A6" s="4"/>
      <c r="B6" s="5"/>
      <c r="C6" s="5"/>
      <c r="D6" s="5"/>
      <c r="E6" s="4"/>
      <c r="F6" s="4"/>
      <c r="G6" s="4"/>
      <c r="H6" s="4"/>
      <c r="I6"/>
      <c r="J6"/>
    </row>
    <row r="7" spans="1:10" ht="13.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21" s="9" customFormat="1" ht="30" customHeight="1" thickBot="1">
      <c r="A8" s="4"/>
      <c r="B8" s="10" t="s">
        <v>39</v>
      </c>
      <c r="C8" s="11" t="s">
        <v>40</v>
      </c>
      <c r="D8" s="11" t="s">
        <v>41</v>
      </c>
      <c r="E8" s="11" t="s">
        <v>42</v>
      </c>
      <c r="F8" s="12" t="s">
        <v>38</v>
      </c>
      <c r="G8" s="42" t="s">
        <v>37</v>
      </c>
      <c r="H8" s="42" t="s">
        <v>60</v>
      </c>
      <c r="I8" s="11" t="s">
        <v>4</v>
      </c>
      <c r="J8" s="11" t="s">
        <v>24</v>
      </c>
      <c r="K8" s="12" t="s">
        <v>28</v>
      </c>
      <c r="L8" s="11" t="s">
        <v>7</v>
      </c>
      <c r="M8" s="11" t="s">
        <v>61</v>
      </c>
      <c r="N8" s="42" t="s">
        <v>6</v>
      </c>
      <c r="O8" s="11" t="s">
        <v>58</v>
      </c>
      <c r="P8" s="11" t="s">
        <v>59</v>
      </c>
      <c r="Q8" s="12" t="s">
        <v>51</v>
      </c>
      <c r="R8" s="12" t="s">
        <v>52</v>
      </c>
      <c r="S8" s="12" t="s">
        <v>32</v>
      </c>
      <c r="T8" s="12" t="s">
        <v>33</v>
      </c>
      <c r="U8" s="32" t="s">
        <v>34</v>
      </c>
    </row>
    <row r="9" spans="1:21" s="9" customFormat="1" ht="14.25" customHeight="1">
      <c r="A9" s="4"/>
      <c r="B9" s="77"/>
      <c r="C9" s="78"/>
      <c r="D9" s="78"/>
      <c r="E9" s="78"/>
      <c r="F9" s="78"/>
      <c r="G9" s="79"/>
      <c r="H9" s="79"/>
      <c r="I9" s="78"/>
      <c r="J9" s="78"/>
      <c r="K9" s="78"/>
      <c r="L9" s="79"/>
      <c r="M9" s="78"/>
      <c r="N9" s="78"/>
      <c r="O9" s="78"/>
      <c r="P9" s="78"/>
      <c r="Q9" s="79"/>
      <c r="R9" s="79"/>
      <c r="S9" s="79"/>
      <c r="T9" s="79"/>
      <c r="U9" s="80"/>
    </row>
    <row r="10" spans="1:21" ht="12.75">
      <c r="A10" s="4"/>
      <c r="B10" s="14" t="s">
        <v>65</v>
      </c>
      <c r="C10" s="40">
        <v>1</v>
      </c>
      <c r="D10" s="40">
        <v>1</v>
      </c>
      <c r="E10" s="40" t="s">
        <v>9</v>
      </c>
      <c r="F10" s="44">
        <v>885</v>
      </c>
      <c r="G10" s="73">
        <v>373</v>
      </c>
      <c r="H10" s="7">
        <v>95</v>
      </c>
      <c r="I10" s="22">
        <v>115</v>
      </c>
      <c r="J10" s="22">
        <v>33</v>
      </c>
      <c r="K10" s="8">
        <v>24</v>
      </c>
      <c r="L10" s="8">
        <v>56</v>
      </c>
      <c r="M10" s="8">
        <v>14</v>
      </c>
      <c r="N10" s="8">
        <v>16</v>
      </c>
      <c r="O10" s="8">
        <v>12</v>
      </c>
      <c r="P10" s="8">
        <v>0</v>
      </c>
      <c r="Q10" s="44">
        <v>2</v>
      </c>
      <c r="R10" s="44">
        <v>6</v>
      </c>
      <c r="S10" s="73">
        <f>SUM(H10:P10)+R10</f>
        <v>371</v>
      </c>
      <c r="T10" s="74">
        <v>0.4215</v>
      </c>
      <c r="U10" s="75">
        <v>0.5785</v>
      </c>
    </row>
    <row r="11" spans="1:21" ht="12.75">
      <c r="A11" s="4"/>
      <c r="B11" s="14" t="s">
        <v>64</v>
      </c>
      <c r="C11" s="40">
        <v>1</v>
      </c>
      <c r="D11" s="40">
        <v>1</v>
      </c>
      <c r="E11" s="40" t="s">
        <v>10</v>
      </c>
      <c r="F11" s="81">
        <v>659</v>
      </c>
      <c r="G11" s="73">
        <v>402</v>
      </c>
      <c r="H11" s="7">
        <v>97</v>
      </c>
      <c r="I11" s="22">
        <v>131</v>
      </c>
      <c r="J11" s="22">
        <v>35</v>
      </c>
      <c r="K11" s="8">
        <v>26</v>
      </c>
      <c r="L11" s="8">
        <v>54</v>
      </c>
      <c r="M11" s="8">
        <v>9</v>
      </c>
      <c r="N11" s="8">
        <v>22</v>
      </c>
      <c r="O11" s="8">
        <v>15</v>
      </c>
      <c r="P11" s="8">
        <v>1</v>
      </c>
      <c r="Q11" s="44">
        <v>4</v>
      </c>
      <c r="R11" s="44">
        <v>8</v>
      </c>
      <c r="S11" s="73">
        <f aca="true" t="shared" si="0" ref="S11:S46">SUM(H11:P11)+R11</f>
        <v>398</v>
      </c>
      <c r="T11" s="74">
        <v>0.61</v>
      </c>
      <c r="U11" s="75">
        <v>0.39</v>
      </c>
    </row>
    <row r="12" spans="1:21" ht="12.75">
      <c r="A12" s="4"/>
      <c r="B12" s="14" t="s">
        <v>64</v>
      </c>
      <c r="C12" s="40">
        <v>1</v>
      </c>
      <c r="D12" s="40">
        <v>1</v>
      </c>
      <c r="E12" s="40" t="s">
        <v>62</v>
      </c>
      <c r="F12" s="81">
        <v>662</v>
      </c>
      <c r="G12" s="73">
        <v>396</v>
      </c>
      <c r="H12" s="7">
        <v>117</v>
      </c>
      <c r="I12" s="22">
        <v>121</v>
      </c>
      <c r="J12" s="22">
        <v>30</v>
      </c>
      <c r="K12" s="8">
        <v>15</v>
      </c>
      <c r="L12" s="8">
        <v>63</v>
      </c>
      <c r="M12" s="8">
        <v>9</v>
      </c>
      <c r="N12" s="8">
        <v>11</v>
      </c>
      <c r="O12" s="8">
        <v>14</v>
      </c>
      <c r="P12" s="8">
        <v>0</v>
      </c>
      <c r="Q12" s="44">
        <v>1</v>
      </c>
      <c r="R12" s="44">
        <v>15</v>
      </c>
      <c r="S12" s="73">
        <f t="shared" si="0"/>
        <v>395</v>
      </c>
      <c r="T12" s="74">
        <v>0.5982</v>
      </c>
      <c r="U12" s="75">
        <v>0.4018</v>
      </c>
    </row>
    <row r="13" spans="1:21" ht="12.75">
      <c r="A13" s="4"/>
      <c r="B13" s="14" t="s">
        <v>63</v>
      </c>
      <c r="C13" s="40">
        <v>1</v>
      </c>
      <c r="D13" s="40">
        <v>2</v>
      </c>
      <c r="E13" s="40" t="s">
        <v>12</v>
      </c>
      <c r="F13" s="81">
        <v>770</v>
      </c>
      <c r="G13" s="73">
        <v>471</v>
      </c>
      <c r="H13" s="7">
        <v>118</v>
      </c>
      <c r="I13" s="22">
        <v>146</v>
      </c>
      <c r="J13" s="22">
        <v>22</v>
      </c>
      <c r="K13" s="8">
        <v>45</v>
      </c>
      <c r="L13" s="8">
        <v>62</v>
      </c>
      <c r="M13" s="8">
        <v>18</v>
      </c>
      <c r="N13" s="8">
        <v>15</v>
      </c>
      <c r="O13" s="8">
        <v>31</v>
      </c>
      <c r="P13" s="8">
        <v>0</v>
      </c>
      <c r="Q13" s="44">
        <v>2</v>
      </c>
      <c r="R13" s="44">
        <v>12</v>
      </c>
      <c r="S13" s="73">
        <f t="shared" si="0"/>
        <v>469</v>
      </c>
      <c r="T13" s="74">
        <v>0.6117</v>
      </c>
      <c r="U13" s="75">
        <v>0.3883</v>
      </c>
    </row>
    <row r="14" spans="1:21" ht="12.75">
      <c r="A14" s="4"/>
      <c r="B14" s="14" t="s">
        <v>13</v>
      </c>
      <c r="C14" s="40">
        <v>2</v>
      </c>
      <c r="D14" s="40">
        <v>1</v>
      </c>
      <c r="E14" s="40" t="s">
        <v>12</v>
      </c>
      <c r="F14" s="44">
        <v>802</v>
      </c>
      <c r="G14" s="73">
        <v>483</v>
      </c>
      <c r="H14" s="7">
        <v>111</v>
      </c>
      <c r="I14" s="22">
        <v>160</v>
      </c>
      <c r="J14" s="22">
        <v>19</v>
      </c>
      <c r="K14" s="8">
        <v>38</v>
      </c>
      <c r="L14" s="8">
        <v>104</v>
      </c>
      <c r="M14" s="8">
        <v>8</v>
      </c>
      <c r="N14" s="8">
        <v>10</v>
      </c>
      <c r="O14" s="8">
        <v>12</v>
      </c>
      <c r="P14" s="8">
        <v>0</v>
      </c>
      <c r="Q14" s="44">
        <v>6</v>
      </c>
      <c r="R14" s="44">
        <v>15</v>
      </c>
      <c r="S14" s="73">
        <f t="shared" si="0"/>
        <v>477</v>
      </c>
      <c r="T14" s="74">
        <v>0.6022</v>
      </c>
      <c r="U14" s="75">
        <v>0.3978</v>
      </c>
    </row>
    <row r="15" spans="1:21" ht="12.75">
      <c r="A15" s="4"/>
      <c r="B15" s="14" t="s">
        <v>13</v>
      </c>
      <c r="C15" s="40">
        <v>2</v>
      </c>
      <c r="D15" s="40">
        <v>2</v>
      </c>
      <c r="E15" s="40" t="s">
        <v>9</v>
      </c>
      <c r="F15" s="44">
        <v>597</v>
      </c>
      <c r="G15" s="73">
        <v>331</v>
      </c>
      <c r="H15" s="7">
        <v>93</v>
      </c>
      <c r="I15" s="22">
        <v>99</v>
      </c>
      <c r="J15" s="22">
        <v>20</v>
      </c>
      <c r="K15" s="8">
        <v>23</v>
      </c>
      <c r="L15" s="8">
        <v>69</v>
      </c>
      <c r="M15" s="8">
        <v>7</v>
      </c>
      <c r="N15" s="8">
        <v>8</v>
      </c>
      <c r="O15" s="8">
        <v>9</v>
      </c>
      <c r="P15" s="8">
        <v>0</v>
      </c>
      <c r="Q15" s="44">
        <v>2</v>
      </c>
      <c r="R15" s="44">
        <v>1</v>
      </c>
      <c r="S15" s="73">
        <f t="shared" si="0"/>
        <v>329</v>
      </c>
      <c r="T15" s="74">
        <v>0.5544</v>
      </c>
      <c r="U15" s="75">
        <v>0.4456</v>
      </c>
    </row>
    <row r="16" spans="1:21" ht="12.75">
      <c r="A16" s="4"/>
      <c r="B16" s="14" t="s">
        <v>13</v>
      </c>
      <c r="C16" s="40">
        <v>2</v>
      </c>
      <c r="D16" s="40">
        <v>2</v>
      </c>
      <c r="E16" s="40" t="s">
        <v>10</v>
      </c>
      <c r="F16" s="44">
        <v>755</v>
      </c>
      <c r="G16" s="73">
        <v>437</v>
      </c>
      <c r="H16" s="7">
        <v>99</v>
      </c>
      <c r="I16" s="22">
        <v>151</v>
      </c>
      <c r="J16" s="22">
        <v>23</v>
      </c>
      <c r="K16" s="8">
        <v>31</v>
      </c>
      <c r="L16" s="8">
        <v>92</v>
      </c>
      <c r="M16" s="8">
        <v>9</v>
      </c>
      <c r="N16" s="8">
        <v>9</v>
      </c>
      <c r="O16" s="8">
        <v>19</v>
      </c>
      <c r="P16" s="8">
        <v>0</v>
      </c>
      <c r="Q16" s="44">
        <v>1</v>
      </c>
      <c r="R16" s="44">
        <v>3</v>
      </c>
      <c r="S16" s="73">
        <f t="shared" si="0"/>
        <v>436</v>
      </c>
      <c r="T16" s="74">
        <v>0.5788</v>
      </c>
      <c r="U16" s="75">
        <v>0.4212</v>
      </c>
    </row>
    <row r="17" spans="1:21" ht="12.75">
      <c r="A17" s="4"/>
      <c r="B17" s="14" t="s">
        <v>64</v>
      </c>
      <c r="C17" s="40">
        <v>2</v>
      </c>
      <c r="D17" s="40">
        <v>3</v>
      </c>
      <c r="E17" s="40" t="s">
        <v>9</v>
      </c>
      <c r="F17" s="44">
        <v>537</v>
      </c>
      <c r="G17" s="73">
        <v>280</v>
      </c>
      <c r="H17" s="7">
        <v>65</v>
      </c>
      <c r="I17" s="8">
        <v>60</v>
      </c>
      <c r="J17" s="8">
        <v>23</v>
      </c>
      <c r="K17" s="8">
        <v>13</v>
      </c>
      <c r="L17" s="8">
        <v>92</v>
      </c>
      <c r="M17" s="8">
        <v>5</v>
      </c>
      <c r="N17" s="8">
        <v>15</v>
      </c>
      <c r="O17" s="8">
        <v>3</v>
      </c>
      <c r="P17" s="8">
        <v>2</v>
      </c>
      <c r="Q17" s="44">
        <v>0</v>
      </c>
      <c r="R17" s="44">
        <v>2</v>
      </c>
      <c r="S17" s="73">
        <f t="shared" si="0"/>
        <v>280</v>
      </c>
      <c r="T17" s="74">
        <v>0.5214</v>
      </c>
      <c r="U17" s="75">
        <v>0.4786</v>
      </c>
    </row>
    <row r="18" spans="2:21" ht="12.75">
      <c r="B18" s="14" t="s">
        <v>64</v>
      </c>
      <c r="C18" s="41">
        <v>2</v>
      </c>
      <c r="D18" s="41">
        <v>3</v>
      </c>
      <c r="E18" s="41" t="s">
        <v>10</v>
      </c>
      <c r="F18" s="44">
        <v>554</v>
      </c>
      <c r="G18" s="73">
        <v>287</v>
      </c>
      <c r="H18" s="8">
        <v>78</v>
      </c>
      <c r="I18" s="8">
        <v>76</v>
      </c>
      <c r="J18" s="8">
        <v>26</v>
      </c>
      <c r="K18" s="8">
        <v>5</v>
      </c>
      <c r="L18" s="8">
        <v>79</v>
      </c>
      <c r="M18" s="8">
        <v>3</v>
      </c>
      <c r="N18" s="8">
        <v>9</v>
      </c>
      <c r="O18" s="8">
        <v>5</v>
      </c>
      <c r="P18" s="8">
        <v>1</v>
      </c>
      <c r="Q18" s="44">
        <v>3</v>
      </c>
      <c r="R18" s="44">
        <v>2</v>
      </c>
      <c r="S18" s="73">
        <f t="shared" si="0"/>
        <v>284</v>
      </c>
      <c r="T18" s="74">
        <v>0.5181</v>
      </c>
      <c r="U18" s="75">
        <v>0.4819</v>
      </c>
    </row>
    <row r="19" spans="2:21" ht="12.75">
      <c r="B19" s="14" t="s">
        <v>64</v>
      </c>
      <c r="C19" s="41">
        <v>2</v>
      </c>
      <c r="D19" s="41">
        <v>3</v>
      </c>
      <c r="E19" s="41" t="s">
        <v>62</v>
      </c>
      <c r="F19" s="44">
        <v>605</v>
      </c>
      <c r="G19" s="73">
        <v>344</v>
      </c>
      <c r="H19" s="8">
        <v>101</v>
      </c>
      <c r="I19" s="8">
        <v>85</v>
      </c>
      <c r="J19" s="8">
        <v>20</v>
      </c>
      <c r="K19" s="8">
        <v>18</v>
      </c>
      <c r="L19" s="8">
        <v>97</v>
      </c>
      <c r="M19" s="8">
        <v>8</v>
      </c>
      <c r="N19" s="8">
        <v>9</v>
      </c>
      <c r="O19" s="8">
        <v>3</v>
      </c>
      <c r="P19" s="8">
        <v>0</v>
      </c>
      <c r="Q19" s="44">
        <v>3</v>
      </c>
      <c r="R19" s="44">
        <v>0</v>
      </c>
      <c r="S19" s="73">
        <f t="shared" si="0"/>
        <v>341</v>
      </c>
      <c r="T19" s="74">
        <v>0.5686</v>
      </c>
      <c r="U19" s="75">
        <v>0.4314</v>
      </c>
    </row>
    <row r="20" spans="2:21" ht="12.75">
      <c r="B20" s="14" t="s">
        <v>8</v>
      </c>
      <c r="C20" s="41">
        <v>2</v>
      </c>
      <c r="D20" s="41">
        <v>4</v>
      </c>
      <c r="E20" s="41" t="s">
        <v>9</v>
      </c>
      <c r="F20" s="44">
        <v>639</v>
      </c>
      <c r="G20" s="73">
        <v>317</v>
      </c>
      <c r="H20" s="8">
        <v>70</v>
      </c>
      <c r="I20" s="8">
        <v>105</v>
      </c>
      <c r="J20" s="8">
        <v>28</v>
      </c>
      <c r="K20" s="8">
        <v>11</v>
      </c>
      <c r="L20" s="8">
        <v>62</v>
      </c>
      <c r="M20" s="8">
        <v>9</v>
      </c>
      <c r="N20" s="8">
        <v>12</v>
      </c>
      <c r="O20" s="8">
        <v>15</v>
      </c>
      <c r="P20" s="8">
        <v>0</v>
      </c>
      <c r="Q20" s="44">
        <v>0</v>
      </c>
      <c r="R20" s="44">
        <v>5</v>
      </c>
      <c r="S20" s="73">
        <f t="shared" si="0"/>
        <v>317</v>
      </c>
      <c r="T20" s="74">
        <v>0.4961</v>
      </c>
      <c r="U20" s="75">
        <v>0.5039</v>
      </c>
    </row>
    <row r="21" spans="2:21" ht="12.75">
      <c r="B21" s="14" t="s">
        <v>8</v>
      </c>
      <c r="C21" s="41">
        <v>2</v>
      </c>
      <c r="D21" s="41">
        <v>4</v>
      </c>
      <c r="E21" s="41" t="s">
        <v>10</v>
      </c>
      <c r="F21" s="44">
        <v>789</v>
      </c>
      <c r="G21" s="73">
        <v>373</v>
      </c>
      <c r="H21" s="8">
        <v>108</v>
      </c>
      <c r="I21" s="8">
        <v>113</v>
      </c>
      <c r="J21" s="8">
        <v>31</v>
      </c>
      <c r="K21" s="8">
        <v>15</v>
      </c>
      <c r="L21" s="8">
        <v>70</v>
      </c>
      <c r="M21" s="8">
        <v>12</v>
      </c>
      <c r="N21" s="8">
        <v>8</v>
      </c>
      <c r="O21" s="8">
        <v>10</v>
      </c>
      <c r="P21" s="8">
        <v>1</v>
      </c>
      <c r="Q21" s="44">
        <v>0</v>
      </c>
      <c r="R21" s="44">
        <v>5</v>
      </c>
      <c r="S21" s="73">
        <f t="shared" si="0"/>
        <v>373</v>
      </c>
      <c r="T21" s="74">
        <v>0.4728</v>
      </c>
      <c r="U21" s="75">
        <v>0.5272</v>
      </c>
    </row>
    <row r="22" spans="2:21" ht="12.75">
      <c r="B22" s="14" t="s">
        <v>15</v>
      </c>
      <c r="C22" s="41">
        <v>2</v>
      </c>
      <c r="D22" s="41">
        <v>5</v>
      </c>
      <c r="E22" s="41" t="s">
        <v>9</v>
      </c>
      <c r="F22" s="44">
        <v>539</v>
      </c>
      <c r="G22" s="73">
        <v>250</v>
      </c>
      <c r="H22" s="8">
        <v>98</v>
      </c>
      <c r="I22" s="8">
        <v>57</v>
      </c>
      <c r="J22" s="8">
        <v>30</v>
      </c>
      <c r="K22" s="8">
        <v>11</v>
      </c>
      <c r="L22" s="8">
        <v>35</v>
      </c>
      <c r="M22" s="8">
        <v>4</v>
      </c>
      <c r="N22" s="8">
        <v>12</v>
      </c>
      <c r="O22" s="8">
        <v>1</v>
      </c>
      <c r="P22" s="8">
        <v>0</v>
      </c>
      <c r="Q22" s="44">
        <v>2</v>
      </c>
      <c r="R22" s="44">
        <v>0</v>
      </c>
      <c r="S22" s="73">
        <f t="shared" si="0"/>
        <v>248</v>
      </c>
      <c r="T22" s="74">
        <v>0.4638</v>
      </c>
      <c r="U22" s="75">
        <v>0.5362</v>
      </c>
    </row>
    <row r="23" spans="2:21" ht="12.75">
      <c r="B23" s="14" t="s">
        <v>15</v>
      </c>
      <c r="C23" s="41">
        <v>2</v>
      </c>
      <c r="D23" s="41">
        <v>5</v>
      </c>
      <c r="E23" s="41" t="s">
        <v>10</v>
      </c>
      <c r="F23" s="44">
        <v>591</v>
      </c>
      <c r="G23" s="73">
        <v>283</v>
      </c>
      <c r="H23" s="8">
        <v>124</v>
      </c>
      <c r="I23" s="8">
        <v>58</v>
      </c>
      <c r="J23" s="8">
        <v>36</v>
      </c>
      <c r="K23" s="8">
        <v>6</v>
      </c>
      <c r="L23" s="8">
        <v>42</v>
      </c>
      <c r="M23" s="8">
        <v>3</v>
      </c>
      <c r="N23" s="8">
        <v>10</v>
      </c>
      <c r="O23" s="8">
        <v>0</v>
      </c>
      <c r="P23" s="8">
        <v>0</v>
      </c>
      <c r="Q23" s="44">
        <v>1</v>
      </c>
      <c r="R23" s="44">
        <v>3</v>
      </c>
      <c r="S23" s="73">
        <f t="shared" si="0"/>
        <v>282</v>
      </c>
      <c r="T23" s="74">
        <v>0.4788</v>
      </c>
      <c r="U23" s="75">
        <v>0.5212</v>
      </c>
    </row>
    <row r="24" spans="2:21" ht="12.75">
      <c r="B24" s="18" t="s">
        <v>15</v>
      </c>
      <c r="C24" s="41">
        <v>2</v>
      </c>
      <c r="D24" s="41">
        <v>5</v>
      </c>
      <c r="E24" s="41" t="s">
        <v>62</v>
      </c>
      <c r="F24" s="44">
        <v>629</v>
      </c>
      <c r="G24" s="73">
        <v>288</v>
      </c>
      <c r="H24" s="8">
        <v>120</v>
      </c>
      <c r="I24" s="8">
        <v>66</v>
      </c>
      <c r="J24" s="8">
        <v>34</v>
      </c>
      <c r="K24" s="8">
        <v>12</v>
      </c>
      <c r="L24" s="8">
        <v>42</v>
      </c>
      <c r="M24" s="8">
        <v>3</v>
      </c>
      <c r="N24" s="8">
        <v>8</v>
      </c>
      <c r="O24" s="8">
        <v>0</v>
      </c>
      <c r="P24" s="8">
        <v>0</v>
      </c>
      <c r="Q24" s="44">
        <v>1</v>
      </c>
      <c r="R24" s="44">
        <v>2</v>
      </c>
      <c r="S24" s="73">
        <f t="shared" si="0"/>
        <v>287</v>
      </c>
      <c r="T24" s="74">
        <v>0.4579</v>
      </c>
      <c r="U24" s="75">
        <v>0.5421</v>
      </c>
    </row>
    <row r="25" spans="2:21" ht="12.75">
      <c r="B25" s="14" t="s">
        <v>66</v>
      </c>
      <c r="C25" s="41">
        <v>3</v>
      </c>
      <c r="D25" s="41">
        <v>1</v>
      </c>
      <c r="E25" s="41" t="s">
        <v>9</v>
      </c>
      <c r="F25" s="44">
        <v>505</v>
      </c>
      <c r="G25" s="73">
        <v>316</v>
      </c>
      <c r="H25" s="8">
        <v>101</v>
      </c>
      <c r="I25" s="8">
        <v>96</v>
      </c>
      <c r="J25" s="8">
        <v>11</v>
      </c>
      <c r="K25" s="8">
        <v>26</v>
      </c>
      <c r="L25" s="8">
        <v>43</v>
      </c>
      <c r="M25" s="8">
        <v>3</v>
      </c>
      <c r="N25" s="8">
        <v>8</v>
      </c>
      <c r="O25" s="8">
        <v>18</v>
      </c>
      <c r="P25" s="8">
        <v>0</v>
      </c>
      <c r="Q25" s="44">
        <v>2</v>
      </c>
      <c r="R25" s="44">
        <v>8</v>
      </c>
      <c r="S25" s="73">
        <f t="shared" si="0"/>
        <v>314</v>
      </c>
      <c r="T25" s="74">
        <v>0.6257</v>
      </c>
      <c r="U25" s="75">
        <v>0.3743</v>
      </c>
    </row>
    <row r="26" spans="2:21" ht="12.75">
      <c r="B26" s="18" t="s">
        <v>66</v>
      </c>
      <c r="C26" s="41">
        <v>3</v>
      </c>
      <c r="D26" s="41">
        <v>1</v>
      </c>
      <c r="E26" s="41" t="s">
        <v>10</v>
      </c>
      <c r="F26" s="44">
        <v>632</v>
      </c>
      <c r="G26" s="73">
        <v>401</v>
      </c>
      <c r="H26" s="8">
        <v>129</v>
      </c>
      <c r="I26" s="8">
        <v>128</v>
      </c>
      <c r="J26" s="8">
        <v>23</v>
      </c>
      <c r="K26" s="8">
        <v>23</v>
      </c>
      <c r="L26" s="8">
        <v>59</v>
      </c>
      <c r="M26" s="8">
        <v>3</v>
      </c>
      <c r="N26" s="8">
        <v>10</v>
      </c>
      <c r="O26" s="8">
        <v>22</v>
      </c>
      <c r="P26" s="8">
        <v>0</v>
      </c>
      <c r="Q26" s="44">
        <v>1</v>
      </c>
      <c r="R26" s="44">
        <v>3</v>
      </c>
      <c r="S26" s="73">
        <f t="shared" si="0"/>
        <v>400</v>
      </c>
      <c r="T26" s="74">
        <v>0.6345</v>
      </c>
      <c r="U26" s="75">
        <v>0.3655</v>
      </c>
    </row>
    <row r="27" spans="2:21" ht="12.75">
      <c r="B27" s="14" t="s">
        <v>67</v>
      </c>
      <c r="C27" s="41">
        <v>3</v>
      </c>
      <c r="D27" s="41">
        <v>2</v>
      </c>
      <c r="E27" s="41" t="s">
        <v>9</v>
      </c>
      <c r="F27" s="44">
        <v>541</v>
      </c>
      <c r="G27" s="73">
        <v>300</v>
      </c>
      <c r="H27" s="8">
        <v>68</v>
      </c>
      <c r="I27" s="8">
        <v>99</v>
      </c>
      <c r="J27" s="8">
        <v>24</v>
      </c>
      <c r="K27" s="8">
        <v>16</v>
      </c>
      <c r="L27" s="8">
        <v>62</v>
      </c>
      <c r="M27" s="8">
        <v>2</v>
      </c>
      <c r="N27" s="8">
        <v>11</v>
      </c>
      <c r="O27" s="8">
        <v>13</v>
      </c>
      <c r="P27" s="8">
        <v>0</v>
      </c>
      <c r="Q27" s="44">
        <v>2</v>
      </c>
      <c r="R27" s="44">
        <v>3</v>
      </c>
      <c r="S27" s="73">
        <f t="shared" si="0"/>
        <v>298</v>
      </c>
      <c r="T27" s="74">
        <v>0.5545</v>
      </c>
      <c r="U27" s="75">
        <v>0.4455</v>
      </c>
    </row>
    <row r="28" spans="2:21" ht="12.75">
      <c r="B28" s="14" t="s">
        <v>67</v>
      </c>
      <c r="C28" s="41">
        <v>3</v>
      </c>
      <c r="D28" s="41">
        <v>2</v>
      </c>
      <c r="E28" s="41" t="s">
        <v>10</v>
      </c>
      <c r="F28" s="44">
        <v>630</v>
      </c>
      <c r="G28" s="73">
        <v>362</v>
      </c>
      <c r="H28" s="8">
        <v>97</v>
      </c>
      <c r="I28" s="8">
        <v>113</v>
      </c>
      <c r="J28" s="8">
        <v>23</v>
      </c>
      <c r="K28" s="8">
        <v>23</v>
      </c>
      <c r="L28" s="8">
        <v>71</v>
      </c>
      <c r="M28" s="8">
        <v>8</v>
      </c>
      <c r="N28" s="8">
        <v>9</v>
      </c>
      <c r="O28" s="8">
        <v>10</v>
      </c>
      <c r="P28" s="8">
        <v>0</v>
      </c>
      <c r="Q28" s="44">
        <v>2</v>
      </c>
      <c r="R28" s="44">
        <v>6</v>
      </c>
      <c r="S28" s="73">
        <f t="shared" si="0"/>
        <v>360</v>
      </c>
      <c r="T28" s="74">
        <v>0.5746</v>
      </c>
      <c r="U28" s="75">
        <v>0.4254</v>
      </c>
    </row>
    <row r="29" spans="2:21" ht="12.75">
      <c r="B29" s="14" t="s">
        <v>68</v>
      </c>
      <c r="C29" s="41">
        <v>3</v>
      </c>
      <c r="D29" s="41">
        <v>3</v>
      </c>
      <c r="E29" s="41" t="s">
        <v>9</v>
      </c>
      <c r="F29" s="44">
        <v>629</v>
      </c>
      <c r="G29" s="73">
        <v>303</v>
      </c>
      <c r="H29" s="8">
        <v>88</v>
      </c>
      <c r="I29" s="8">
        <v>99</v>
      </c>
      <c r="J29" s="8">
        <v>32</v>
      </c>
      <c r="K29" s="8">
        <v>17</v>
      </c>
      <c r="L29" s="8">
        <v>27</v>
      </c>
      <c r="M29" s="8">
        <v>3</v>
      </c>
      <c r="N29" s="8">
        <v>18</v>
      </c>
      <c r="O29" s="8">
        <v>3</v>
      </c>
      <c r="P29" s="8">
        <v>1</v>
      </c>
      <c r="Q29" s="44">
        <v>2</v>
      </c>
      <c r="R29" s="44">
        <v>13</v>
      </c>
      <c r="S29" s="73">
        <f t="shared" si="0"/>
        <v>301</v>
      </c>
      <c r="T29" s="74">
        <v>0.4817</v>
      </c>
      <c r="U29" s="75">
        <v>0.5183</v>
      </c>
    </row>
    <row r="30" spans="2:21" ht="12.75">
      <c r="B30" s="14" t="s">
        <v>68</v>
      </c>
      <c r="C30" s="41">
        <v>3</v>
      </c>
      <c r="D30" s="41">
        <v>3</v>
      </c>
      <c r="E30" s="41" t="s">
        <v>10</v>
      </c>
      <c r="F30" s="44">
        <v>631</v>
      </c>
      <c r="G30" s="73">
        <v>288</v>
      </c>
      <c r="H30" s="8">
        <v>94</v>
      </c>
      <c r="I30" s="8">
        <v>88</v>
      </c>
      <c r="J30" s="8">
        <v>36</v>
      </c>
      <c r="K30" s="8">
        <v>16</v>
      </c>
      <c r="L30" s="8">
        <v>27</v>
      </c>
      <c r="M30" s="8">
        <v>5</v>
      </c>
      <c r="N30" s="8">
        <v>14</v>
      </c>
      <c r="O30" s="8">
        <v>2</v>
      </c>
      <c r="P30" s="8">
        <v>1</v>
      </c>
      <c r="Q30" s="44">
        <v>0</v>
      </c>
      <c r="R30" s="44">
        <v>5</v>
      </c>
      <c r="S30" s="73">
        <f t="shared" si="0"/>
        <v>288</v>
      </c>
      <c r="T30" s="74">
        <v>0.4564</v>
      </c>
      <c r="U30" s="75">
        <v>0.5436</v>
      </c>
    </row>
    <row r="31" spans="2:21" ht="12.75">
      <c r="B31" s="14" t="s">
        <v>68</v>
      </c>
      <c r="C31" s="41">
        <v>3</v>
      </c>
      <c r="D31" s="41">
        <v>3</v>
      </c>
      <c r="E31" s="41" t="s">
        <v>62</v>
      </c>
      <c r="F31" s="44">
        <v>672</v>
      </c>
      <c r="G31" s="73">
        <v>344</v>
      </c>
      <c r="H31" s="8">
        <v>95</v>
      </c>
      <c r="I31" s="8">
        <v>115</v>
      </c>
      <c r="J31" s="8">
        <v>41</v>
      </c>
      <c r="K31" s="8">
        <v>18</v>
      </c>
      <c r="L31" s="8">
        <v>29</v>
      </c>
      <c r="M31" s="8">
        <v>6</v>
      </c>
      <c r="N31" s="8">
        <v>22</v>
      </c>
      <c r="O31" s="8">
        <v>4</v>
      </c>
      <c r="P31" s="8">
        <v>1</v>
      </c>
      <c r="Q31" s="44">
        <v>5</v>
      </c>
      <c r="R31" s="44">
        <v>8</v>
      </c>
      <c r="S31" s="73">
        <f t="shared" si="0"/>
        <v>339</v>
      </c>
      <c r="T31" s="74">
        <v>0.5119</v>
      </c>
      <c r="U31" s="75">
        <v>0.4881</v>
      </c>
    </row>
    <row r="32" spans="2:21" ht="12.75">
      <c r="B32" s="14" t="s">
        <v>69</v>
      </c>
      <c r="C32" s="41">
        <v>3</v>
      </c>
      <c r="D32" s="41">
        <v>4</v>
      </c>
      <c r="E32" s="41" t="s">
        <v>9</v>
      </c>
      <c r="F32" s="44">
        <v>604</v>
      </c>
      <c r="G32" s="73">
        <v>361</v>
      </c>
      <c r="H32" s="8">
        <v>107</v>
      </c>
      <c r="I32" s="8">
        <v>88</v>
      </c>
      <c r="J32" s="8">
        <v>23</v>
      </c>
      <c r="K32" s="8">
        <v>20</v>
      </c>
      <c r="L32" s="8">
        <v>91</v>
      </c>
      <c r="M32" s="8">
        <v>2</v>
      </c>
      <c r="N32" s="8">
        <v>9</v>
      </c>
      <c r="O32" s="8">
        <v>7</v>
      </c>
      <c r="P32" s="8">
        <v>0</v>
      </c>
      <c r="Q32" s="44">
        <v>1</v>
      </c>
      <c r="R32" s="44">
        <v>13</v>
      </c>
      <c r="S32" s="73">
        <f t="shared" si="0"/>
        <v>360</v>
      </c>
      <c r="T32" s="74">
        <v>0.5977</v>
      </c>
      <c r="U32" s="75">
        <v>0.4023</v>
      </c>
    </row>
    <row r="33" spans="2:21" ht="12.75">
      <c r="B33" s="18" t="s">
        <v>69</v>
      </c>
      <c r="C33" s="41">
        <v>3</v>
      </c>
      <c r="D33" s="41">
        <v>4</v>
      </c>
      <c r="E33" s="41" t="s">
        <v>10</v>
      </c>
      <c r="F33" s="44">
        <v>648</v>
      </c>
      <c r="G33" s="73">
        <v>399</v>
      </c>
      <c r="H33" s="8">
        <v>98</v>
      </c>
      <c r="I33" s="8">
        <v>137</v>
      </c>
      <c r="J33" s="8">
        <v>22</v>
      </c>
      <c r="K33" s="8">
        <v>15</v>
      </c>
      <c r="L33" s="8">
        <v>94</v>
      </c>
      <c r="M33" s="8">
        <v>7</v>
      </c>
      <c r="N33" s="8">
        <v>19</v>
      </c>
      <c r="O33" s="8">
        <v>3</v>
      </c>
      <c r="P33" s="8">
        <v>1</v>
      </c>
      <c r="Q33" s="44">
        <v>0</v>
      </c>
      <c r="R33" s="44">
        <v>3</v>
      </c>
      <c r="S33" s="73">
        <f t="shared" si="0"/>
        <v>399</v>
      </c>
      <c r="T33" s="74">
        <v>0.6157</v>
      </c>
      <c r="U33" s="75">
        <v>0.3843</v>
      </c>
    </row>
    <row r="34" spans="2:21" ht="12.75">
      <c r="B34" s="18" t="s">
        <v>69</v>
      </c>
      <c r="C34" s="41">
        <v>3</v>
      </c>
      <c r="D34" s="41">
        <v>4</v>
      </c>
      <c r="E34" s="41" t="s">
        <v>62</v>
      </c>
      <c r="F34" s="44">
        <v>746</v>
      </c>
      <c r="G34" s="73">
        <v>442</v>
      </c>
      <c r="H34" s="8">
        <v>125</v>
      </c>
      <c r="I34" s="8">
        <v>126</v>
      </c>
      <c r="J34" s="8">
        <v>13</v>
      </c>
      <c r="K34" s="8">
        <v>21</v>
      </c>
      <c r="L34" s="8">
        <v>109</v>
      </c>
      <c r="M34" s="8">
        <v>1</v>
      </c>
      <c r="N34" s="8">
        <v>22</v>
      </c>
      <c r="O34" s="8">
        <v>17</v>
      </c>
      <c r="P34" s="8">
        <v>0</v>
      </c>
      <c r="Q34" s="44">
        <v>0</v>
      </c>
      <c r="R34" s="44">
        <v>8</v>
      </c>
      <c r="S34" s="73">
        <f t="shared" si="0"/>
        <v>442</v>
      </c>
      <c r="T34" s="74">
        <v>0.5925</v>
      </c>
      <c r="U34" s="75">
        <v>0.4075</v>
      </c>
    </row>
    <row r="35" spans="2:21" ht="12.75">
      <c r="B35" s="14" t="s">
        <v>67</v>
      </c>
      <c r="C35" s="41">
        <v>3</v>
      </c>
      <c r="D35" s="41">
        <v>5</v>
      </c>
      <c r="E35" s="41" t="s">
        <v>9</v>
      </c>
      <c r="F35" s="44">
        <v>433</v>
      </c>
      <c r="G35" s="73">
        <v>260</v>
      </c>
      <c r="H35" s="8">
        <v>77</v>
      </c>
      <c r="I35" s="8">
        <v>99</v>
      </c>
      <c r="J35" s="8">
        <v>8</v>
      </c>
      <c r="K35" s="8">
        <v>18</v>
      </c>
      <c r="L35" s="8">
        <v>35</v>
      </c>
      <c r="M35" s="8">
        <v>1</v>
      </c>
      <c r="N35" s="8">
        <v>8</v>
      </c>
      <c r="O35" s="8">
        <v>4</v>
      </c>
      <c r="P35" s="8">
        <v>1</v>
      </c>
      <c r="Q35" s="44">
        <v>2</v>
      </c>
      <c r="R35" s="44">
        <v>7</v>
      </c>
      <c r="S35" s="73">
        <f t="shared" si="0"/>
        <v>258</v>
      </c>
      <c r="T35" s="74">
        <v>0.6005</v>
      </c>
      <c r="U35" s="75">
        <v>0.3995</v>
      </c>
    </row>
    <row r="36" spans="2:21" ht="12.75">
      <c r="B36" s="14" t="s">
        <v>67</v>
      </c>
      <c r="C36" s="41">
        <v>2</v>
      </c>
      <c r="D36" s="41">
        <v>5</v>
      </c>
      <c r="E36" s="41" t="s">
        <v>10</v>
      </c>
      <c r="F36" s="44">
        <v>485</v>
      </c>
      <c r="G36" s="73">
        <v>305</v>
      </c>
      <c r="H36" s="8">
        <v>108</v>
      </c>
      <c r="I36" s="8">
        <v>90</v>
      </c>
      <c r="J36" s="8">
        <v>20</v>
      </c>
      <c r="K36" s="8">
        <v>13</v>
      </c>
      <c r="L36" s="8">
        <v>47</v>
      </c>
      <c r="M36" s="8">
        <v>3</v>
      </c>
      <c r="N36" s="8">
        <v>6</v>
      </c>
      <c r="O36" s="8">
        <v>8</v>
      </c>
      <c r="P36" s="8">
        <v>0</v>
      </c>
      <c r="Q36" s="44">
        <v>1</v>
      </c>
      <c r="R36" s="44">
        <v>9</v>
      </c>
      <c r="S36" s="73">
        <f t="shared" si="0"/>
        <v>304</v>
      </c>
      <c r="T36" s="74">
        <v>0.6289</v>
      </c>
      <c r="U36" s="75">
        <v>0.3711</v>
      </c>
    </row>
    <row r="37" spans="2:21" ht="12.75">
      <c r="B37" s="18" t="s">
        <v>70</v>
      </c>
      <c r="C37" s="41">
        <v>3</v>
      </c>
      <c r="D37" s="41">
        <v>6</v>
      </c>
      <c r="E37" s="41" t="s">
        <v>9</v>
      </c>
      <c r="F37" s="44">
        <v>604</v>
      </c>
      <c r="G37" s="73">
        <v>345</v>
      </c>
      <c r="H37" s="8">
        <v>91</v>
      </c>
      <c r="I37" s="8">
        <v>127</v>
      </c>
      <c r="J37" s="8">
        <v>11</v>
      </c>
      <c r="K37" s="8">
        <v>25</v>
      </c>
      <c r="L37" s="8">
        <v>53</v>
      </c>
      <c r="M37" s="8">
        <v>2</v>
      </c>
      <c r="N37" s="8">
        <v>13</v>
      </c>
      <c r="O37" s="8">
        <v>12</v>
      </c>
      <c r="P37" s="8">
        <v>0</v>
      </c>
      <c r="Q37" s="44">
        <v>0</v>
      </c>
      <c r="R37" s="44">
        <v>11</v>
      </c>
      <c r="S37" s="73">
        <f t="shared" si="0"/>
        <v>345</v>
      </c>
      <c r="T37" s="74">
        <v>0.5712</v>
      </c>
      <c r="U37" s="75">
        <v>0.4288</v>
      </c>
    </row>
    <row r="38" spans="2:21" ht="12.75">
      <c r="B38" s="14" t="s">
        <v>70</v>
      </c>
      <c r="C38" s="41">
        <v>3</v>
      </c>
      <c r="D38" s="41">
        <v>6</v>
      </c>
      <c r="E38" s="41" t="s">
        <v>10</v>
      </c>
      <c r="F38" s="44">
        <v>799</v>
      </c>
      <c r="G38" s="73">
        <v>479</v>
      </c>
      <c r="H38" s="8">
        <v>115</v>
      </c>
      <c r="I38" s="8">
        <v>165</v>
      </c>
      <c r="J38" s="8">
        <v>22</v>
      </c>
      <c r="K38" s="8">
        <v>31</v>
      </c>
      <c r="L38" s="8">
        <v>90</v>
      </c>
      <c r="M38" s="8">
        <v>7</v>
      </c>
      <c r="N38" s="8">
        <v>8</v>
      </c>
      <c r="O38" s="8">
        <v>16</v>
      </c>
      <c r="P38" s="8">
        <v>0</v>
      </c>
      <c r="Q38" s="44">
        <v>4</v>
      </c>
      <c r="R38" s="44">
        <v>21</v>
      </c>
      <c r="S38" s="73">
        <f t="shared" si="0"/>
        <v>475</v>
      </c>
      <c r="T38" s="74">
        <v>0.5995</v>
      </c>
      <c r="U38" s="75">
        <v>0.4005</v>
      </c>
    </row>
    <row r="39" spans="2:21" ht="12.75">
      <c r="B39" s="14" t="s">
        <v>18</v>
      </c>
      <c r="C39" s="41">
        <v>3</v>
      </c>
      <c r="D39" s="41">
        <v>7</v>
      </c>
      <c r="E39" s="41" t="s">
        <v>9</v>
      </c>
      <c r="F39" s="44">
        <v>599</v>
      </c>
      <c r="G39" s="73">
        <v>266</v>
      </c>
      <c r="H39" s="8">
        <v>69</v>
      </c>
      <c r="I39" s="8">
        <v>76</v>
      </c>
      <c r="J39" s="8">
        <v>52</v>
      </c>
      <c r="K39" s="8">
        <v>9</v>
      </c>
      <c r="L39" s="8">
        <v>33</v>
      </c>
      <c r="M39" s="8">
        <v>4</v>
      </c>
      <c r="N39" s="8">
        <v>15</v>
      </c>
      <c r="O39" s="8">
        <v>5</v>
      </c>
      <c r="P39" s="8">
        <v>1</v>
      </c>
      <c r="Q39" s="44">
        <v>0</v>
      </c>
      <c r="R39" s="44">
        <v>2</v>
      </c>
      <c r="S39" s="73">
        <f t="shared" si="0"/>
        <v>266</v>
      </c>
      <c r="T39" s="74">
        <v>0.4441</v>
      </c>
      <c r="U39" s="75">
        <v>0.5559</v>
      </c>
    </row>
    <row r="40" spans="2:21" ht="12.75">
      <c r="B40" s="14" t="s">
        <v>18</v>
      </c>
      <c r="C40" s="41">
        <v>3</v>
      </c>
      <c r="D40" s="41">
        <v>7</v>
      </c>
      <c r="E40" s="41" t="s">
        <v>10</v>
      </c>
      <c r="F40" s="44">
        <v>736</v>
      </c>
      <c r="G40" s="73">
        <v>337</v>
      </c>
      <c r="H40" s="8">
        <v>100</v>
      </c>
      <c r="I40" s="8">
        <v>84</v>
      </c>
      <c r="J40" s="8">
        <v>42</v>
      </c>
      <c r="K40" s="8">
        <v>21</v>
      </c>
      <c r="L40" s="8">
        <v>40</v>
      </c>
      <c r="M40" s="8">
        <v>8</v>
      </c>
      <c r="N40" s="8">
        <v>29</v>
      </c>
      <c r="O40" s="8">
        <v>1</v>
      </c>
      <c r="P40" s="8">
        <v>3</v>
      </c>
      <c r="Q40" s="44">
        <v>1</v>
      </c>
      <c r="R40" s="44">
        <v>8</v>
      </c>
      <c r="S40" s="73">
        <f t="shared" si="0"/>
        <v>336</v>
      </c>
      <c r="T40" s="74">
        <v>0.4579</v>
      </c>
      <c r="U40" s="75">
        <v>0.5421</v>
      </c>
    </row>
    <row r="41" spans="2:21" ht="12.75">
      <c r="B41" s="14" t="s">
        <v>18</v>
      </c>
      <c r="C41" s="41">
        <v>3</v>
      </c>
      <c r="D41" s="41">
        <v>7</v>
      </c>
      <c r="E41" s="41" t="s">
        <v>62</v>
      </c>
      <c r="F41" s="44">
        <v>691</v>
      </c>
      <c r="G41" s="73">
        <v>295</v>
      </c>
      <c r="H41" s="8">
        <v>70</v>
      </c>
      <c r="I41" s="8">
        <v>87</v>
      </c>
      <c r="J41" s="8">
        <v>56</v>
      </c>
      <c r="K41" s="8">
        <v>9</v>
      </c>
      <c r="L41" s="8">
        <v>43</v>
      </c>
      <c r="M41" s="8">
        <v>2</v>
      </c>
      <c r="N41" s="8">
        <v>15</v>
      </c>
      <c r="O41" s="8">
        <v>1</v>
      </c>
      <c r="P41" s="8">
        <v>2</v>
      </c>
      <c r="Q41" s="44">
        <v>2</v>
      </c>
      <c r="R41" s="44">
        <v>8</v>
      </c>
      <c r="S41" s="73">
        <f t="shared" si="0"/>
        <v>293</v>
      </c>
      <c r="T41" s="74">
        <v>0.4269</v>
      </c>
      <c r="U41" s="75">
        <v>0.5731</v>
      </c>
    </row>
    <row r="42" spans="2:21" ht="12.75">
      <c r="B42" s="14" t="s">
        <v>71</v>
      </c>
      <c r="C42" s="41">
        <v>3</v>
      </c>
      <c r="D42" s="41">
        <v>8</v>
      </c>
      <c r="E42" s="41" t="s">
        <v>9</v>
      </c>
      <c r="F42" s="44">
        <v>648</v>
      </c>
      <c r="G42" s="73">
        <v>358</v>
      </c>
      <c r="H42" s="8">
        <v>98</v>
      </c>
      <c r="I42" s="8">
        <v>105</v>
      </c>
      <c r="J42" s="8">
        <v>26</v>
      </c>
      <c r="K42" s="8">
        <v>12</v>
      </c>
      <c r="L42" s="8">
        <v>74</v>
      </c>
      <c r="M42" s="8">
        <v>13</v>
      </c>
      <c r="N42" s="8">
        <v>19</v>
      </c>
      <c r="O42" s="8">
        <v>3</v>
      </c>
      <c r="P42" s="8">
        <v>0</v>
      </c>
      <c r="Q42" s="44">
        <v>0</v>
      </c>
      <c r="R42" s="44">
        <v>8</v>
      </c>
      <c r="S42" s="73">
        <f t="shared" si="0"/>
        <v>358</v>
      </c>
      <c r="T42" s="74">
        <v>0.5525</v>
      </c>
      <c r="U42" s="75">
        <v>0.4475</v>
      </c>
    </row>
    <row r="43" spans="2:21" ht="12.75">
      <c r="B43" s="14" t="s">
        <v>71</v>
      </c>
      <c r="C43" s="41">
        <v>3</v>
      </c>
      <c r="D43" s="41">
        <v>8</v>
      </c>
      <c r="E43" s="41" t="s">
        <v>10</v>
      </c>
      <c r="F43" s="44">
        <v>718</v>
      </c>
      <c r="G43" s="73">
        <v>420</v>
      </c>
      <c r="H43" s="8">
        <v>106</v>
      </c>
      <c r="I43" s="8">
        <v>138</v>
      </c>
      <c r="J43" s="8">
        <v>33</v>
      </c>
      <c r="K43" s="8">
        <v>13</v>
      </c>
      <c r="L43" s="8">
        <v>86</v>
      </c>
      <c r="M43" s="8">
        <v>12</v>
      </c>
      <c r="N43" s="8">
        <v>20</v>
      </c>
      <c r="O43" s="8">
        <v>5</v>
      </c>
      <c r="P43" s="8">
        <v>1</v>
      </c>
      <c r="Q43" s="44">
        <v>0</v>
      </c>
      <c r="R43" s="44">
        <v>6</v>
      </c>
      <c r="S43" s="73">
        <f t="shared" si="0"/>
        <v>420</v>
      </c>
      <c r="T43" s="74">
        <v>0.585</v>
      </c>
      <c r="U43" s="75">
        <v>0.415</v>
      </c>
    </row>
    <row r="44" spans="2:21" ht="12.75">
      <c r="B44" s="14" t="s">
        <v>71</v>
      </c>
      <c r="C44" s="41">
        <v>3</v>
      </c>
      <c r="D44" s="41">
        <v>8</v>
      </c>
      <c r="E44" s="41" t="s">
        <v>62</v>
      </c>
      <c r="F44" s="44">
        <v>769</v>
      </c>
      <c r="G44" s="73">
        <v>453</v>
      </c>
      <c r="H44" s="8">
        <v>126</v>
      </c>
      <c r="I44" s="8">
        <v>141</v>
      </c>
      <c r="J44" s="8">
        <v>24</v>
      </c>
      <c r="K44" s="8">
        <v>17</v>
      </c>
      <c r="L44" s="8">
        <v>87</v>
      </c>
      <c r="M44" s="8">
        <v>8</v>
      </c>
      <c r="N44" s="8">
        <v>18</v>
      </c>
      <c r="O44" s="8">
        <v>16</v>
      </c>
      <c r="P44" s="8">
        <v>3</v>
      </c>
      <c r="Q44" s="44">
        <v>2</v>
      </c>
      <c r="R44" s="44">
        <v>11</v>
      </c>
      <c r="S44" s="73">
        <f t="shared" si="0"/>
        <v>451</v>
      </c>
      <c r="T44" s="74">
        <v>0.5891</v>
      </c>
      <c r="U44" s="75">
        <v>0.4109</v>
      </c>
    </row>
    <row r="45" spans="2:21" ht="12.75">
      <c r="B45" s="14" t="s">
        <v>72</v>
      </c>
      <c r="C45" s="41">
        <v>3</v>
      </c>
      <c r="D45" s="41">
        <v>9</v>
      </c>
      <c r="E45" s="41" t="s">
        <v>9</v>
      </c>
      <c r="F45" s="44">
        <v>495</v>
      </c>
      <c r="G45" s="73">
        <v>196</v>
      </c>
      <c r="H45" s="8">
        <v>58</v>
      </c>
      <c r="I45" s="8">
        <v>50</v>
      </c>
      <c r="J45" s="8">
        <v>31</v>
      </c>
      <c r="K45" s="8">
        <v>14</v>
      </c>
      <c r="L45" s="8">
        <v>19</v>
      </c>
      <c r="M45" s="8">
        <v>2</v>
      </c>
      <c r="N45" s="8">
        <v>8</v>
      </c>
      <c r="O45" s="8">
        <v>6</v>
      </c>
      <c r="P45" s="8">
        <v>1</v>
      </c>
      <c r="Q45" s="44">
        <v>1</v>
      </c>
      <c r="R45" s="44">
        <v>6</v>
      </c>
      <c r="S45" s="73">
        <f t="shared" si="0"/>
        <v>195</v>
      </c>
      <c r="T45" s="74">
        <v>0.396</v>
      </c>
      <c r="U45" s="75">
        <v>0.604</v>
      </c>
    </row>
    <row r="46" spans="2:21" ht="12.75">
      <c r="B46" s="14" t="s">
        <v>72</v>
      </c>
      <c r="C46" s="41">
        <v>3</v>
      </c>
      <c r="D46" s="41">
        <v>9</v>
      </c>
      <c r="E46" s="41" t="s">
        <v>10</v>
      </c>
      <c r="F46" s="44">
        <v>523</v>
      </c>
      <c r="G46" s="73">
        <v>208</v>
      </c>
      <c r="H46" s="8">
        <v>63</v>
      </c>
      <c r="I46" s="8">
        <v>50</v>
      </c>
      <c r="J46" s="8">
        <v>38</v>
      </c>
      <c r="K46" s="8">
        <v>22</v>
      </c>
      <c r="L46" s="8">
        <v>15</v>
      </c>
      <c r="M46" s="8">
        <v>3</v>
      </c>
      <c r="N46" s="8">
        <v>6</v>
      </c>
      <c r="O46" s="8">
        <v>2</v>
      </c>
      <c r="P46" s="8">
        <v>0</v>
      </c>
      <c r="Q46" s="44">
        <v>1</v>
      </c>
      <c r="R46" s="44">
        <v>8</v>
      </c>
      <c r="S46" s="73">
        <f t="shared" si="0"/>
        <v>207</v>
      </c>
      <c r="T46" s="74">
        <v>0.3977</v>
      </c>
      <c r="U46" s="75">
        <v>0.6023</v>
      </c>
    </row>
    <row r="47" spans="2:21" ht="12.75">
      <c r="B47" s="14"/>
      <c r="C47" s="41"/>
      <c r="D47" s="41"/>
      <c r="E47" s="41"/>
      <c r="F47" s="44"/>
      <c r="G47" s="73"/>
      <c r="H47" s="8"/>
      <c r="I47" s="8"/>
      <c r="J47" s="8"/>
      <c r="K47" s="8"/>
      <c r="L47" s="8"/>
      <c r="M47" s="8"/>
      <c r="N47" s="8"/>
      <c r="O47" s="8"/>
      <c r="P47" s="8"/>
      <c r="Q47" s="44"/>
      <c r="R47" s="44"/>
      <c r="S47" s="44"/>
      <c r="T47" s="44"/>
      <c r="U47" s="45"/>
    </row>
    <row r="48" spans="2:21" ht="12.75">
      <c r="B48" s="1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5"/>
    </row>
    <row r="49" spans="2:21" s="61" customFormat="1" ht="12.75">
      <c r="B49" s="56" t="s">
        <v>25</v>
      </c>
      <c r="C49" s="54"/>
      <c r="D49" s="54"/>
      <c r="E49" s="54"/>
      <c r="F49" s="54">
        <f>SUM(F10:F48)</f>
        <v>23751</v>
      </c>
      <c r="G49" s="54">
        <f>SUM(G10:G46)</f>
        <v>12753</v>
      </c>
      <c r="H49" s="54">
        <f aca="true" t="shared" si="1" ref="H49:N49">SUM(H10:H48)</f>
        <v>3577</v>
      </c>
      <c r="I49" s="54">
        <f t="shared" si="1"/>
        <v>3844</v>
      </c>
      <c r="J49" s="54">
        <f t="shared" si="1"/>
        <v>1021</v>
      </c>
      <c r="K49" s="54">
        <f t="shared" si="1"/>
        <v>692</v>
      </c>
      <c r="L49" s="54">
        <f t="shared" si="1"/>
        <v>2253</v>
      </c>
      <c r="M49" s="54">
        <f t="shared" si="1"/>
        <v>226</v>
      </c>
      <c r="N49" s="54">
        <f t="shared" si="1"/>
        <v>481</v>
      </c>
      <c r="O49" s="54">
        <f>SUM(O10:O48)</f>
        <v>327</v>
      </c>
      <c r="P49" s="54">
        <f>SUM(P10:P48)</f>
        <v>21</v>
      </c>
      <c r="Q49" s="54">
        <f>SUM(Q10:Q46)</f>
        <v>57</v>
      </c>
      <c r="R49" s="54">
        <f>SUM(R10:R46)</f>
        <v>254</v>
      </c>
      <c r="S49" s="54">
        <f>SUM(S10:S46)</f>
        <v>12696</v>
      </c>
      <c r="T49" s="54">
        <f>SUM(G10:G46)</f>
        <v>12753</v>
      </c>
      <c r="U49" s="63">
        <v>10998</v>
      </c>
    </row>
    <row r="50" spans="2:21" s="61" customFormat="1" ht="12.75">
      <c r="B50" s="56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63"/>
    </row>
    <row r="51" spans="2:23" s="64" customFormat="1" ht="12.75">
      <c r="B51" s="56" t="s">
        <v>35</v>
      </c>
      <c r="C51" s="65"/>
      <c r="D51" s="65"/>
      <c r="E51" s="65"/>
      <c r="F51" s="66"/>
      <c r="G51" s="48"/>
      <c r="H51" s="48">
        <v>0.2875</v>
      </c>
      <c r="I51" s="48">
        <v>0.309</v>
      </c>
      <c r="J51" s="48">
        <v>0.0821</v>
      </c>
      <c r="K51" s="48">
        <v>0.0556</v>
      </c>
      <c r="L51" s="48">
        <v>0.1811</v>
      </c>
      <c r="M51" s="48">
        <v>0.0182</v>
      </c>
      <c r="N51" s="48">
        <v>0.0387</v>
      </c>
      <c r="O51" s="48">
        <v>0.0263</v>
      </c>
      <c r="P51" s="48">
        <v>0.0017</v>
      </c>
      <c r="Q51" s="48">
        <v>0.0045</v>
      </c>
      <c r="R51" s="48">
        <v>0.0204</v>
      </c>
      <c r="S51" s="48">
        <f>(1/T49)*S49</f>
        <v>0.9955304634203717</v>
      </c>
      <c r="T51" s="48">
        <v>0.5369</v>
      </c>
      <c r="U51" s="57">
        <v>0.4631</v>
      </c>
      <c r="V51" s="67"/>
      <c r="W51" s="67"/>
    </row>
    <row r="52" spans="2:23" s="64" customFormat="1" ht="12.75">
      <c r="B52" s="56"/>
      <c r="C52" s="65"/>
      <c r="D52" s="65"/>
      <c r="E52" s="65"/>
      <c r="F52" s="66"/>
      <c r="G52" s="6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48"/>
      <c r="U52" s="57"/>
      <c r="V52" s="67"/>
      <c r="W52" s="67"/>
    </row>
    <row r="53" spans="2:21" s="64" customFormat="1" ht="13.5" thickBot="1">
      <c r="B53" s="68" t="s">
        <v>36</v>
      </c>
      <c r="C53" s="69"/>
      <c r="D53" s="69"/>
      <c r="E53" s="69"/>
      <c r="F53" s="72">
        <v>21</v>
      </c>
      <c r="G53" s="69"/>
      <c r="H53" s="72">
        <v>7</v>
      </c>
      <c r="I53" s="72">
        <v>7</v>
      </c>
      <c r="J53" s="72">
        <v>2</v>
      </c>
      <c r="K53" s="72">
        <v>1</v>
      </c>
      <c r="L53" s="72">
        <v>4</v>
      </c>
      <c r="M53" s="72">
        <v>0</v>
      </c>
      <c r="N53" s="72">
        <v>0</v>
      </c>
      <c r="O53" s="72">
        <v>0</v>
      </c>
      <c r="P53" s="72">
        <v>0</v>
      </c>
      <c r="Q53" s="70"/>
      <c r="R53" s="70"/>
      <c r="S53" s="70"/>
      <c r="T53" s="70"/>
      <c r="U53" s="71"/>
    </row>
    <row r="55" spans="18:20" ht="12.75">
      <c r="R55" s="26"/>
      <c r="T55" s="89"/>
    </row>
    <row r="56" ht="12.75">
      <c r="B56" s="1" t="s">
        <v>57</v>
      </c>
    </row>
    <row r="57" ht="12.75">
      <c r="R57" s="89"/>
    </row>
  </sheetData>
  <sheetProtection/>
  <mergeCells count="3">
    <mergeCell ref="B3:H3"/>
    <mergeCell ref="B4:D4"/>
    <mergeCell ref="B1:M1"/>
  </mergeCells>
  <printOptions/>
  <pageMargins left="0.35" right="0.11811023622047245" top="0.61" bottom="1" header="0" footer="0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5" sqref="M35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PageLayoutView="0" workbookViewId="0" topLeftCell="A1">
      <selection activeCell="B1" sqref="B1:X50"/>
    </sheetView>
  </sheetViews>
  <sheetFormatPr defaultColWidth="11.421875" defaultRowHeight="12.75"/>
  <cols>
    <col min="1" max="1" width="7.140625" style="1" customWidth="1"/>
    <col min="2" max="2" width="38.00390625" style="1" customWidth="1"/>
    <col min="3" max="3" width="7.28125" style="1" customWidth="1"/>
    <col min="4" max="4" width="6.00390625" style="1" customWidth="1"/>
    <col min="5" max="5" width="6.7109375" style="1" customWidth="1"/>
    <col min="6" max="6" width="8.140625" style="1" customWidth="1"/>
    <col min="7" max="7" width="9.7109375" style="1" customWidth="1"/>
    <col min="8" max="8" width="10.28125" style="1" customWidth="1"/>
    <col min="9" max="9" width="9.8515625" style="1" customWidth="1"/>
    <col min="10" max="11" width="9.28125" style="1" customWidth="1"/>
    <col min="12" max="12" width="10.140625" style="1" customWidth="1"/>
    <col min="13" max="13" width="8.421875" style="1" customWidth="1"/>
    <col min="14" max="14" width="9.421875" style="1" customWidth="1"/>
    <col min="15" max="16" width="8.00390625" style="1" customWidth="1"/>
    <col min="17" max="17" width="8.7109375" style="1" customWidth="1"/>
    <col min="18" max="19" width="8.00390625" style="1" customWidth="1"/>
    <col min="20" max="20" width="9.00390625" style="1" customWidth="1"/>
    <col min="21" max="21" width="8.28125" style="1" customWidth="1"/>
    <col min="22" max="22" width="9.140625" style="1" customWidth="1"/>
    <col min="23" max="23" width="9.57421875" style="1" customWidth="1"/>
    <col min="24" max="24" width="10.00390625" style="1" customWidth="1"/>
    <col min="25" max="16384" width="11.421875" style="1" customWidth="1"/>
  </cols>
  <sheetData>
    <row r="1" spans="1:13" ht="18">
      <c r="A1" s="4"/>
      <c r="B1" s="115" t="s">
        <v>86</v>
      </c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</row>
    <row r="2" spans="1:11" ht="12.75">
      <c r="A2" s="4"/>
      <c r="B2" s="2" t="s">
        <v>0</v>
      </c>
      <c r="C2" s="3"/>
      <c r="D2" s="4"/>
      <c r="E2" s="4"/>
      <c r="F2" s="4"/>
      <c r="G2" s="4"/>
      <c r="H2" s="4"/>
      <c r="I2"/>
      <c r="K2"/>
    </row>
    <row r="3" spans="1:11" ht="12.75">
      <c r="A3" s="4"/>
      <c r="B3" s="113" t="s">
        <v>29</v>
      </c>
      <c r="C3" s="113"/>
      <c r="D3" s="113"/>
      <c r="E3" s="113"/>
      <c r="F3" s="113"/>
      <c r="G3" s="113"/>
      <c r="H3" s="113"/>
      <c r="I3"/>
      <c r="K3"/>
    </row>
    <row r="4" spans="1:11" ht="12.75">
      <c r="A4" s="4"/>
      <c r="B4" s="114" t="s">
        <v>1</v>
      </c>
      <c r="C4" s="114"/>
      <c r="D4" s="114"/>
      <c r="E4" s="4"/>
      <c r="F4" s="4"/>
      <c r="G4" s="4"/>
      <c r="H4" s="4"/>
      <c r="I4"/>
      <c r="K4"/>
    </row>
    <row r="5" spans="1:11" ht="12.75">
      <c r="A5" s="4"/>
      <c r="B5" s="5"/>
      <c r="C5" s="5"/>
      <c r="D5" s="5"/>
      <c r="E5" s="4"/>
      <c r="F5" s="4"/>
      <c r="G5" s="4"/>
      <c r="H5" s="4"/>
      <c r="I5"/>
      <c r="K5"/>
    </row>
    <row r="6" spans="1:11" ht="12.75">
      <c r="A6" s="4"/>
      <c r="B6" s="5"/>
      <c r="C6" s="5"/>
      <c r="D6" s="5"/>
      <c r="E6" s="4"/>
      <c r="F6" s="4"/>
      <c r="G6" s="4"/>
      <c r="H6" s="4"/>
      <c r="I6"/>
      <c r="K6"/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K7" s="4"/>
    </row>
    <row r="8" spans="1:24" s="9" customFormat="1" ht="30" customHeight="1" thickBot="1">
      <c r="A8" s="4"/>
      <c r="B8" s="10" t="s">
        <v>39</v>
      </c>
      <c r="C8" s="11" t="s">
        <v>40</v>
      </c>
      <c r="D8" s="11" t="s">
        <v>41</v>
      </c>
      <c r="E8" s="11" t="s">
        <v>42</v>
      </c>
      <c r="F8" s="12" t="s">
        <v>38</v>
      </c>
      <c r="G8" s="42" t="s">
        <v>37</v>
      </c>
      <c r="H8" s="12" t="s">
        <v>60</v>
      </c>
      <c r="I8" s="11" t="s">
        <v>4</v>
      </c>
      <c r="J8" s="11" t="s">
        <v>7</v>
      </c>
      <c r="K8" s="11" t="s">
        <v>27</v>
      </c>
      <c r="L8" s="42" t="s">
        <v>81</v>
      </c>
      <c r="M8" s="11" t="s">
        <v>83</v>
      </c>
      <c r="N8" s="42" t="s">
        <v>82</v>
      </c>
      <c r="O8" s="11" t="s">
        <v>78</v>
      </c>
      <c r="P8" s="11" t="s">
        <v>79</v>
      </c>
      <c r="Q8" s="11" t="s">
        <v>80</v>
      </c>
      <c r="R8" s="11" t="s">
        <v>84</v>
      </c>
      <c r="S8" s="11" t="s">
        <v>85</v>
      </c>
      <c r="T8" s="12" t="s">
        <v>51</v>
      </c>
      <c r="U8" s="12" t="s">
        <v>52</v>
      </c>
      <c r="V8" s="12" t="s">
        <v>32</v>
      </c>
      <c r="W8" s="12" t="s">
        <v>33</v>
      </c>
      <c r="X8" s="32" t="s">
        <v>34</v>
      </c>
    </row>
    <row r="9" spans="1:24" s="9" customFormat="1" ht="14.25" customHeight="1">
      <c r="A9" s="4"/>
      <c r="B9" s="77"/>
      <c r="C9" s="78"/>
      <c r="D9" s="78"/>
      <c r="E9" s="78"/>
      <c r="F9" s="78"/>
      <c r="G9" s="79"/>
      <c r="H9" s="79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9"/>
      <c r="U9" s="79"/>
      <c r="V9" s="79"/>
      <c r="W9" s="79"/>
      <c r="X9" s="80"/>
    </row>
    <row r="10" spans="1:24" ht="12.75">
      <c r="A10" s="4"/>
      <c r="B10" s="95" t="s">
        <v>64</v>
      </c>
      <c r="C10" s="92">
        <v>1</v>
      </c>
      <c r="D10" s="92">
        <v>1</v>
      </c>
      <c r="E10" s="93" t="s">
        <v>12</v>
      </c>
      <c r="F10" s="94">
        <v>950</v>
      </c>
      <c r="G10" s="73">
        <v>569</v>
      </c>
      <c r="H10" s="44">
        <v>136</v>
      </c>
      <c r="I10" s="44">
        <v>160</v>
      </c>
      <c r="J10" s="44">
        <v>68</v>
      </c>
      <c r="K10" s="44">
        <v>49</v>
      </c>
      <c r="L10" s="44">
        <v>51</v>
      </c>
      <c r="M10" s="44">
        <v>20</v>
      </c>
      <c r="N10" s="44">
        <v>5</v>
      </c>
      <c r="O10" s="44">
        <v>19</v>
      </c>
      <c r="P10" s="44">
        <v>13</v>
      </c>
      <c r="Q10" s="44">
        <v>3</v>
      </c>
      <c r="R10" s="44">
        <v>13</v>
      </c>
      <c r="S10" s="44">
        <v>2</v>
      </c>
      <c r="T10" s="44">
        <v>15</v>
      </c>
      <c r="U10" s="44">
        <v>15</v>
      </c>
      <c r="V10" s="73">
        <f>SUM(H10:S10)+U10</f>
        <v>554</v>
      </c>
      <c r="W10" s="90">
        <v>59.8947368421053</v>
      </c>
      <c r="X10" s="91">
        <f>(100-W10)</f>
        <v>40.1052631578947</v>
      </c>
    </row>
    <row r="11" spans="1:24" ht="12.75">
      <c r="A11" s="4"/>
      <c r="B11" s="95" t="s">
        <v>73</v>
      </c>
      <c r="C11" s="92">
        <v>1</v>
      </c>
      <c r="D11" s="92">
        <v>2</v>
      </c>
      <c r="E11" s="93" t="s">
        <v>12</v>
      </c>
      <c r="F11" s="94">
        <v>906</v>
      </c>
      <c r="G11" s="73">
        <v>536</v>
      </c>
      <c r="H11" s="44">
        <v>102</v>
      </c>
      <c r="I11" s="44">
        <v>146</v>
      </c>
      <c r="J11" s="44">
        <v>95</v>
      </c>
      <c r="K11" s="44">
        <v>27</v>
      </c>
      <c r="L11" s="44">
        <v>44</v>
      </c>
      <c r="M11" s="44">
        <v>39</v>
      </c>
      <c r="N11" s="44">
        <v>17</v>
      </c>
      <c r="O11" s="44">
        <v>13</v>
      </c>
      <c r="P11" s="44">
        <v>9</v>
      </c>
      <c r="Q11" s="44">
        <v>3</v>
      </c>
      <c r="R11" s="44">
        <v>13</v>
      </c>
      <c r="S11" s="44">
        <v>2</v>
      </c>
      <c r="T11" s="44">
        <v>9</v>
      </c>
      <c r="U11" s="44">
        <v>17</v>
      </c>
      <c r="V11" s="73">
        <f aca="true" t="shared" si="0" ref="V11:V43">SUM(H11:S11)+U11</f>
        <v>527</v>
      </c>
      <c r="W11" s="90">
        <v>59.16114790286976</v>
      </c>
      <c r="X11" s="91">
        <f aca="true" t="shared" si="1" ref="X11:X43">(100-W11)</f>
        <v>40.83885209713024</v>
      </c>
    </row>
    <row r="12" spans="1:24" ht="12.75">
      <c r="A12" s="4"/>
      <c r="B12" s="95" t="s">
        <v>64</v>
      </c>
      <c r="C12" s="93">
        <v>1</v>
      </c>
      <c r="D12" s="93">
        <v>3</v>
      </c>
      <c r="E12" s="93" t="s">
        <v>9</v>
      </c>
      <c r="F12" s="94">
        <v>570</v>
      </c>
      <c r="G12" s="73">
        <v>312</v>
      </c>
      <c r="H12" s="44">
        <v>70</v>
      </c>
      <c r="I12" s="44">
        <v>52</v>
      </c>
      <c r="J12" s="44">
        <v>86</v>
      </c>
      <c r="K12" s="44">
        <v>28</v>
      </c>
      <c r="L12" s="44">
        <v>14</v>
      </c>
      <c r="M12" s="44">
        <v>11</v>
      </c>
      <c r="N12" s="44">
        <v>17</v>
      </c>
      <c r="O12" s="44">
        <v>3</v>
      </c>
      <c r="P12" s="44">
        <v>12</v>
      </c>
      <c r="Q12" s="44">
        <v>1</v>
      </c>
      <c r="R12" s="44">
        <v>4</v>
      </c>
      <c r="S12" s="44">
        <v>3</v>
      </c>
      <c r="T12" s="44">
        <v>5</v>
      </c>
      <c r="U12" s="44">
        <v>6</v>
      </c>
      <c r="V12" s="73">
        <f t="shared" si="0"/>
        <v>307</v>
      </c>
      <c r="W12" s="90">
        <v>54.73684210526316</v>
      </c>
      <c r="X12" s="91">
        <f t="shared" si="1"/>
        <v>45.26315789473684</v>
      </c>
    </row>
    <row r="13" spans="1:24" ht="12.75">
      <c r="A13" s="4"/>
      <c r="B13" s="95" t="s">
        <v>64</v>
      </c>
      <c r="C13" s="93">
        <v>1</v>
      </c>
      <c r="D13" s="93">
        <v>3</v>
      </c>
      <c r="E13" s="93" t="s">
        <v>10</v>
      </c>
      <c r="F13" s="94">
        <v>615</v>
      </c>
      <c r="G13" s="73">
        <v>361</v>
      </c>
      <c r="H13" s="44">
        <v>93</v>
      </c>
      <c r="I13" s="44">
        <v>63</v>
      </c>
      <c r="J13" s="44">
        <v>63</v>
      </c>
      <c r="K13" s="44">
        <v>50</v>
      </c>
      <c r="L13" s="44">
        <v>17</v>
      </c>
      <c r="M13" s="44">
        <v>18</v>
      </c>
      <c r="N13" s="44">
        <v>13</v>
      </c>
      <c r="O13" s="44">
        <v>10</v>
      </c>
      <c r="P13" s="44">
        <v>9</v>
      </c>
      <c r="Q13" s="44">
        <v>6</v>
      </c>
      <c r="R13" s="44">
        <v>4</v>
      </c>
      <c r="S13" s="44">
        <v>4</v>
      </c>
      <c r="T13" s="44">
        <v>3</v>
      </c>
      <c r="U13" s="44">
        <v>8</v>
      </c>
      <c r="V13" s="73">
        <f t="shared" si="0"/>
        <v>358</v>
      </c>
      <c r="W13" s="90">
        <v>58.79478827361563</v>
      </c>
      <c r="X13" s="91">
        <f t="shared" si="1"/>
        <v>41.20521172638437</v>
      </c>
    </row>
    <row r="14" spans="1:24" ht="12.75">
      <c r="A14" s="4"/>
      <c r="B14" s="95" t="s">
        <v>13</v>
      </c>
      <c r="C14" s="92">
        <v>2</v>
      </c>
      <c r="D14" s="92">
        <v>1</v>
      </c>
      <c r="E14" s="93" t="s">
        <v>12</v>
      </c>
      <c r="F14" s="94">
        <v>745</v>
      </c>
      <c r="G14" s="73">
        <v>447</v>
      </c>
      <c r="H14" s="44">
        <v>112</v>
      </c>
      <c r="I14" s="44">
        <v>122</v>
      </c>
      <c r="J14" s="44">
        <v>90</v>
      </c>
      <c r="K14" s="44">
        <v>21</v>
      </c>
      <c r="L14" s="44">
        <v>36</v>
      </c>
      <c r="M14" s="44">
        <v>20</v>
      </c>
      <c r="N14" s="44">
        <v>8</v>
      </c>
      <c r="O14" s="44">
        <v>5</v>
      </c>
      <c r="P14" s="44">
        <v>3</v>
      </c>
      <c r="Q14" s="44">
        <v>0</v>
      </c>
      <c r="R14" s="44">
        <v>9</v>
      </c>
      <c r="S14" s="44">
        <v>1</v>
      </c>
      <c r="T14" s="44">
        <v>11</v>
      </c>
      <c r="U14" s="44">
        <v>9</v>
      </c>
      <c r="V14" s="73">
        <f t="shared" si="0"/>
        <v>436</v>
      </c>
      <c r="W14" s="90">
        <v>60</v>
      </c>
      <c r="X14" s="91">
        <f t="shared" si="1"/>
        <v>40</v>
      </c>
    </row>
    <row r="15" spans="1:24" ht="12.75">
      <c r="A15" s="4"/>
      <c r="B15" s="95" t="s">
        <v>13</v>
      </c>
      <c r="C15" s="92">
        <v>2</v>
      </c>
      <c r="D15" s="92">
        <v>2</v>
      </c>
      <c r="E15" s="93" t="s">
        <v>9</v>
      </c>
      <c r="F15" s="94">
        <v>614</v>
      </c>
      <c r="G15" s="73">
        <v>323</v>
      </c>
      <c r="H15" s="44">
        <v>77</v>
      </c>
      <c r="I15" s="44">
        <v>69</v>
      </c>
      <c r="J15" s="44">
        <v>62</v>
      </c>
      <c r="K15" s="44">
        <v>34</v>
      </c>
      <c r="L15" s="44">
        <v>21</v>
      </c>
      <c r="M15" s="44">
        <v>14</v>
      </c>
      <c r="N15" s="44">
        <v>10</v>
      </c>
      <c r="O15" s="44">
        <v>11</v>
      </c>
      <c r="P15" s="44">
        <v>1</v>
      </c>
      <c r="Q15" s="44">
        <v>2</v>
      </c>
      <c r="R15" s="44">
        <v>3</v>
      </c>
      <c r="S15" s="44">
        <v>0</v>
      </c>
      <c r="T15" s="44">
        <v>9</v>
      </c>
      <c r="U15" s="44">
        <v>10</v>
      </c>
      <c r="V15" s="73">
        <f t="shared" si="0"/>
        <v>314</v>
      </c>
      <c r="W15" s="90">
        <v>52.52032520325203</v>
      </c>
      <c r="X15" s="91">
        <f t="shared" si="1"/>
        <v>47.47967479674797</v>
      </c>
    </row>
    <row r="16" spans="1:24" ht="12.75">
      <c r="A16" s="4"/>
      <c r="B16" s="95" t="s">
        <v>13</v>
      </c>
      <c r="C16" s="92">
        <v>2</v>
      </c>
      <c r="D16" s="92">
        <v>2</v>
      </c>
      <c r="E16" s="93" t="s">
        <v>10</v>
      </c>
      <c r="F16" s="94">
        <v>761</v>
      </c>
      <c r="G16" s="73">
        <v>431</v>
      </c>
      <c r="H16" s="44">
        <v>117</v>
      </c>
      <c r="I16" s="44">
        <v>107</v>
      </c>
      <c r="J16" s="44">
        <v>72</v>
      </c>
      <c r="K16" s="44">
        <v>28</v>
      </c>
      <c r="L16" s="44">
        <v>30</v>
      </c>
      <c r="M16" s="44">
        <v>22</v>
      </c>
      <c r="N16" s="44">
        <v>14</v>
      </c>
      <c r="O16" s="44">
        <v>12</v>
      </c>
      <c r="P16" s="44">
        <v>3</v>
      </c>
      <c r="Q16" s="44">
        <v>7</v>
      </c>
      <c r="R16" s="44">
        <v>5</v>
      </c>
      <c r="S16" s="44">
        <v>1</v>
      </c>
      <c r="T16" s="44">
        <v>2</v>
      </c>
      <c r="U16" s="44">
        <v>11</v>
      </c>
      <c r="V16" s="73">
        <f t="shared" si="0"/>
        <v>429</v>
      </c>
      <c r="W16" s="90">
        <v>56.63600525624179</v>
      </c>
      <c r="X16" s="91">
        <f t="shared" si="1"/>
        <v>43.36399474375821</v>
      </c>
    </row>
    <row r="17" spans="1:24" ht="12.75">
      <c r="A17" s="4"/>
      <c r="B17" s="95" t="s">
        <v>64</v>
      </c>
      <c r="C17" s="92">
        <v>2</v>
      </c>
      <c r="D17" s="92">
        <v>3</v>
      </c>
      <c r="E17" s="93" t="s">
        <v>9</v>
      </c>
      <c r="F17" s="94">
        <v>791</v>
      </c>
      <c r="G17" s="73">
        <v>438</v>
      </c>
      <c r="H17" s="44">
        <v>93</v>
      </c>
      <c r="I17" s="44">
        <v>102</v>
      </c>
      <c r="J17" s="44">
        <v>115</v>
      </c>
      <c r="K17" s="44">
        <v>35</v>
      </c>
      <c r="L17" s="44">
        <v>23</v>
      </c>
      <c r="M17" s="44">
        <v>9</v>
      </c>
      <c r="N17" s="44">
        <v>14</v>
      </c>
      <c r="O17" s="44">
        <v>5</v>
      </c>
      <c r="P17" s="44">
        <v>9</v>
      </c>
      <c r="Q17" s="44">
        <v>14</v>
      </c>
      <c r="R17" s="44">
        <v>2</v>
      </c>
      <c r="S17" s="44">
        <v>1</v>
      </c>
      <c r="T17" s="44">
        <v>8</v>
      </c>
      <c r="U17" s="44">
        <v>8</v>
      </c>
      <c r="V17" s="73">
        <f t="shared" si="0"/>
        <v>430</v>
      </c>
      <c r="W17" s="90">
        <v>55.372945638432356</v>
      </c>
      <c r="X17" s="91">
        <f t="shared" si="1"/>
        <v>44.627054361567644</v>
      </c>
    </row>
    <row r="18" spans="2:24" ht="12.75">
      <c r="B18" s="95" t="s">
        <v>64</v>
      </c>
      <c r="C18" s="92">
        <v>2</v>
      </c>
      <c r="D18" s="92">
        <v>3</v>
      </c>
      <c r="E18" s="93" t="s">
        <v>10</v>
      </c>
      <c r="F18" s="94">
        <v>902</v>
      </c>
      <c r="G18" s="73">
        <v>485</v>
      </c>
      <c r="H18" s="44">
        <v>129</v>
      </c>
      <c r="I18" s="44">
        <v>99</v>
      </c>
      <c r="J18" s="44">
        <v>123</v>
      </c>
      <c r="K18" s="44">
        <v>33</v>
      </c>
      <c r="L18" s="44">
        <v>16</v>
      </c>
      <c r="M18" s="44">
        <v>21</v>
      </c>
      <c r="N18" s="44">
        <v>13</v>
      </c>
      <c r="O18" s="44">
        <v>3</v>
      </c>
      <c r="P18" s="44">
        <v>11</v>
      </c>
      <c r="Q18" s="44">
        <v>14</v>
      </c>
      <c r="R18" s="44">
        <v>3</v>
      </c>
      <c r="S18" s="44">
        <v>3</v>
      </c>
      <c r="T18" s="44">
        <v>8</v>
      </c>
      <c r="U18" s="44">
        <v>9</v>
      </c>
      <c r="V18" s="73">
        <f t="shared" si="0"/>
        <v>477</v>
      </c>
      <c r="W18" s="90">
        <v>53.769401330376944</v>
      </c>
      <c r="X18" s="91">
        <f t="shared" si="1"/>
        <v>46.230598669623056</v>
      </c>
    </row>
    <row r="19" spans="2:24" ht="12.75">
      <c r="B19" s="95" t="s">
        <v>74</v>
      </c>
      <c r="C19" s="92">
        <v>2</v>
      </c>
      <c r="D19" s="92">
        <v>4</v>
      </c>
      <c r="E19" s="93" t="s">
        <v>9</v>
      </c>
      <c r="F19" s="94">
        <v>715</v>
      </c>
      <c r="G19" s="73">
        <v>332</v>
      </c>
      <c r="H19" s="44">
        <v>76</v>
      </c>
      <c r="I19" s="44">
        <v>63</v>
      </c>
      <c r="J19" s="44">
        <v>81</v>
      </c>
      <c r="K19" s="44">
        <v>32</v>
      </c>
      <c r="L19" s="44">
        <v>17</v>
      </c>
      <c r="M19" s="44">
        <v>8</v>
      </c>
      <c r="N19" s="44">
        <v>15</v>
      </c>
      <c r="O19" s="44">
        <v>8</v>
      </c>
      <c r="P19" s="44">
        <v>5</v>
      </c>
      <c r="Q19" s="44">
        <v>8</v>
      </c>
      <c r="R19" s="44">
        <v>5</v>
      </c>
      <c r="S19" s="44">
        <v>4</v>
      </c>
      <c r="T19" s="44">
        <v>3</v>
      </c>
      <c r="U19" s="44">
        <v>7</v>
      </c>
      <c r="V19" s="73">
        <f t="shared" si="0"/>
        <v>329</v>
      </c>
      <c r="W19" s="90">
        <v>46.43356643356644</v>
      </c>
      <c r="X19" s="91">
        <f t="shared" si="1"/>
        <v>53.56643356643356</v>
      </c>
    </row>
    <row r="20" spans="2:24" ht="12.75">
      <c r="B20" s="95" t="s">
        <v>74</v>
      </c>
      <c r="C20" s="92">
        <v>2</v>
      </c>
      <c r="D20" s="92">
        <v>4</v>
      </c>
      <c r="E20" s="93" t="s">
        <v>10</v>
      </c>
      <c r="F20" s="94">
        <v>850</v>
      </c>
      <c r="G20" s="73">
        <v>384</v>
      </c>
      <c r="H20" s="44">
        <v>90</v>
      </c>
      <c r="I20" s="44">
        <v>80</v>
      </c>
      <c r="J20" s="44">
        <v>81</v>
      </c>
      <c r="K20" s="44">
        <v>38</v>
      </c>
      <c r="L20" s="44">
        <v>20</v>
      </c>
      <c r="M20" s="44">
        <v>10</v>
      </c>
      <c r="N20" s="44">
        <v>14</v>
      </c>
      <c r="O20" s="44">
        <v>7</v>
      </c>
      <c r="P20" s="44">
        <v>4</v>
      </c>
      <c r="Q20" s="44">
        <v>8</v>
      </c>
      <c r="R20" s="44">
        <v>8</v>
      </c>
      <c r="S20" s="44">
        <v>3</v>
      </c>
      <c r="T20" s="44">
        <v>7</v>
      </c>
      <c r="U20" s="44">
        <v>14</v>
      </c>
      <c r="V20" s="73">
        <f t="shared" si="0"/>
        <v>377</v>
      </c>
      <c r="W20" s="90">
        <v>45.17647058823529</v>
      </c>
      <c r="X20" s="91">
        <f t="shared" si="1"/>
        <v>54.82352941176471</v>
      </c>
    </row>
    <row r="21" spans="2:24" ht="12.75">
      <c r="B21" s="95" t="s">
        <v>74</v>
      </c>
      <c r="C21" s="92">
        <v>2</v>
      </c>
      <c r="D21" s="92">
        <v>5</v>
      </c>
      <c r="E21" s="93" t="s">
        <v>9</v>
      </c>
      <c r="F21" s="94">
        <v>874</v>
      </c>
      <c r="G21" s="73">
        <v>406</v>
      </c>
      <c r="H21" s="44">
        <v>89</v>
      </c>
      <c r="I21" s="44">
        <v>82</v>
      </c>
      <c r="J21" s="44">
        <v>70</v>
      </c>
      <c r="K21" s="44">
        <v>59</v>
      </c>
      <c r="L21" s="44">
        <v>13</v>
      </c>
      <c r="M21" s="44">
        <v>14</v>
      </c>
      <c r="N21" s="44">
        <v>25</v>
      </c>
      <c r="O21" s="44">
        <v>6</v>
      </c>
      <c r="P21" s="44">
        <v>9</v>
      </c>
      <c r="Q21" s="44">
        <v>4</v>
      </c>
      <c r="R21" s="44">
        <v>8</v>
      </c>
      <c r="S21" s="44">
        <v>8</v>
      </c>
      <c r="T21" s="44">
        <v>8</v>
      </c>
      <c r="U21" s="44">
        <v>11</v>
      </c>
      <c r="V21" s="73">
        <f t="shared" si="0"/>
        <v>398</v>
      </c>
      <c r="W21" s="90">
        <v>46.45308924485126</v>
      </c>
      <c r="X21" s="91">
        <f t="shared" si="1"/>
        <v>53.54691075514874</v>
      </c>
    </row>
    <row r="22" spans="2:24" ht="12.75">
      <c r="B22" s="95" t="s">
        <v>74</v>
      </c>
      <c r="C22" s="92">
        <v>2</v>
      </c>
      <c r="D22" s="92">
        <v>5</v>
      </c>
      <c r="E22" s="93" t="s">
        <v>10</v>
      </c>
      <c r="F22" s="94">
        <v>1031</v>
      </c>
      <c r="G22" s="73">
        <v>466</v>
      </c>
      <c r="H22" s="44">
        <v>120</v>
      </c>
      <c r="I22" s="44">
        <v>100</v>
      </c>
      <c r="J22" s="44">
        <v>60</v>
      </c>
      <c r="K22" s="44">
        <v>88</v>
      </c>
      <c r="L22" s="44">
        <v>13</v>
      </c>
      <c r="M22" s="44">
        <v>10</v>
      </c>
      <c r="N22" s="44">
        <v>24</v>
      </c>
      <c r="O22" s="44">
        <v>11</v>
      </c>
      <c r="P22" s="44">
        <v>12</v>
      </c>
      <c r="Q22" s="44">
        <v>6</v>
      </c>
      <c r="R22" s="44">
        <v>2</v>
      </c>
      <c r="S22" s="44">
        <v>6</v>
      </c>
      <c r="T22" s="44">
        <v>9</v>
      </c>
      <c r="U22" s="44">
        <v>5</v>
      </c>
      <c r="V22" s="73">
        <f t="shared" si="0"/>
        <v>457</v>
      </c>
      <c r="W22" s="90">
        <v>45.19883608147429</v>
      </c>
      <c r="X22" s="91">
        <f t="shared" si="1"/>
        <v>54.80116391852571</v>
      </c>
    </row>
    <row r="23" spans="2:24" ht="12.75">
      <c r="B23" s="95" t="s">
        <v>75</v>
      </c>
      <c r="C23" s="92">
        <v>3</v>
      </c>
      <c r="D23" s="92">
        <v>1</v>
      </c>
      <c r="E23" s="92" t="s">
        <v>9</v>
      </c>
      <c r="F23" s="94">
        <v>529</v>
      </c>
      <c r="G23" s="73">
        <v>307</v>
      </c>
      <c r="H23" s="44">
        <v>99</v>
      </c>
      <c r="I23" s="44">
        <v>65</v>
      </c>
      <c r="J23" s="44">
        <v>35</v>
      </c>
      <c r="K23" s="44">
        <v>20</v>
      </c>
      <c r="L23" s="44">
        <v>24</v>
      </c>
      <c r="M23" s="44">
        <v>22</v>
      </c>
      <c r="N23" s="44">
        <v>9</v>
      </c>
      <c r="O23" s="44">
        <v>6</v>
      </c>
      <c r="P23" s="44">
        <v>1</v>
      </c>
      <c r="Q23" s="44">
        <v>1</v>
      </c>
      <c r="R23" s="44">
        <v>5</v>
      </c>
      <c r="S23" s="44">
        <v>0</v>
      </c>
      <c r="T23" s="44">
        <v>5</v>
      </c>
      <c r="U23" s="44">
        <v>15</v>
      </c>
      <c r="V23" s="73">
        <f t="shared" si="0"/>
        <v>302</v>
      </c>
      <c r="W23" s="90">
        <v>58.034026465028354</v>
      </c>
      <c r="X23" s="91">
        <f t="shared" si="1"/>
        <v>41.965973534971646</v>
      </c>
    </row>
    <row r="24" spans="2:24" ht="12.75">
      <c r="B24" s="95" t="s">
        <v>75</v>
      </c>
      <c r="C24" s="92">
        <v>3</v>
      </c>
      <c r="D24" s="92">
        <v>1</v>
      </c>
      <c r="E24" s="92" t="s">
        <v>10</v>
      </c>
      <c r="F24" s="94">
        <v>634</v>
      </c>
      <c r="G24" s="73">
        <v>397</v>
      </c>
      <c r="H24" s="44">
        <v>130</v>
      </c>
      <c r="I24" s="44">
        <v>87</v>
      </c>
      <c r="J24" s="44">
        <v>55</v>
      </c>
      <c r="K24" s="44">
        <v>29</v>
      </c>
      <c r="L24" s="44">
        <v>16</v>
      </c>
      <c r="M24" s="44">
        <v>34</v>
      </c>
      <c r="N24" s="44">
        <v>6</v>
      </c>
      <c r="O24" s="44">
        <v>8</v>
      </c>
      <c r="P24" s="44">
        <v>1</v>
      </c>
      <c r="Q24" s="44">
        <v>6</v>
      </c>
      <c r="R24" s="44">
        <v>7</v>
      </c>
      <c r="S24" s="44">
        <v>1</v>
      </c>
      <c r="T24" s="44">
        <v>3</v>
      </c>
      <c r="U24" s="44">
        <v>14</v>
      </c>
      <c r="V24" s="73">
        <f t="shared" si="0"/>
        <v>394</v>
      </c>
      <c r="W24" s="90">
        <v>62.618296529968454</v>
      </c>
      <c r="X24" s="91">
        <f t="shared" si="1"/>
        <v>37.381703470031546</v>
      </c>
    </row>
    <row r="25" spans="2:24" ht="12.75">
      <c r="B25" s="95" t="s">
        <v>67</v>
      </c>
      <c r="C25" s="92">
        <v>3</v>
      </c>
      <c r="D25" s="92">
        <v>2</v>
      </c>
      <c r="E25" s="93" t="s">
        <v>9</v>
      </c>
      <c r="F25" s="94">
        <v>657</v>
      </c>
      <c r="G25" s="73">
        <v>346</v>
      </c>
      <c r="H25" s="44">
        <v>98</v>
      </c>
      <c r="I25" s="44">
        <v>66</v>
      </c>
      <c r="J25" s="44">
        <v>59</v>
      </c>
      <c r="K25" s="44">
        <v>29</v>
      </c>
      <c r="L25" s="44">
        <v>22</v>
      </c>
      <c r="M25" s="44">
        <v>8</v>
      </c>
      <c r="N25" s="44">
        <v>5</v>
      </c>
      <c r="O25" s="44">
        <v>12</v>
      </c>
      <c r="P25" s="44">
        <v>8</v>
      </c>
      <c r="Q25" s="44">
        <v>10</v>
      </c>
      <c r="R25" s="44">
        <v>4</v>
      </c>
      <c r="S25" s="44">
        <v>5</v>
      </c>
      <c r="T25" s="44">
        <v>3</v>
      </c>
      <c r="U25" s="44">
        <v>17</v>
      </c>
      <c r="V25" s="73">
        <f t="shared" si="0"/>
        <v>343</v>
      </c>
      <c r="W25" s="90">
        <v>52.663622526636225</v>
      </c>
      <c r="X25" s="91">
        <f t="shared" si="1"/>
        <v>47.336377473363775</v>
      </c>
    </row>
    <row r="26" spans="2:24" ht="12.75">
      <c r="B26" s="95" t="s">
        <v>67</v>
      </c>
      <c r="C26" s="92">
        <v>3</v>
      </c>
      <c r="D26" s="92">
        <v>2</v>
      </c>
      <c r="E26" s="93" t="s">
        <v>10</v>
      </c>
      <c r="F26" s="94">
        <v>708</v>
      </c>
      <c r="G26" s="73">
        <v>370</v>
      </c>
      <c r="H26" s="44">
        <v>107</v>
      </c>
      <c r="I26" s="44">
        <v>56</v>
      </c>
      <c r="J26" s="44">
        <v>71</v>
      </c>
      <c r="K26" s="44">
        <v>30</v>
      </c>
      <c r="L26" s="44">
        <v>22</v>
      </c>
      <c r="M26" s="44">
        <v>16</v>
      </c>
      <c r="N26" s="44">
        <v>12</v>
      </c>
      <c r="O26" s="44">
        <v>14</v>
      </c>
      <c r="P26" s="44">
        <v>7</v>
      </c>
      <c r="Q26" s="44">
        <v>7</v>
      </c>
      <c r="R26" s="44">
        <v>7</v>
      </c>
      <c r="S26" s="44">
        <v>2</v>
      </c>
      <c r="T26" s="44">
        <v>9</v>
      </c>
      <c r="U26" s="44">
        <v>10</v>
      </c>
      <c r="V26" s="73">
        <f t="shared" si="0"/>
        <v>361</v>
      </c>
      <c r="W26" s="90">
        <v>52.259887005649716</v>
      </c>
      <c r="X26" s="91">
        <f t="shared" si="1"/>
        <v>47.740112994350284</v>
      </c>
    </row>
    <row r="27" spans="2:24" ht="12.75">
      <c r="B27" s="95" t="s">
        <v>76</v>
      </c>
      <c r="C27" s="92">
        <v>3</v>
      </c>
      <c r="D27" s="92">
        <v>3</v>
      </c>
      <c r="E27" s="93" t="s">
        <v>9</v>
      </c>
      <c r="F27" s="94">
        <v>669</v>
      </c>
      <c r="G27" s="73">
        <v>308</v>
      </c>
      <c r="H27" s="44">
        <v>73</v>
      </c>
      <c r="I27" s="44">
        <v>78</v>
      </c>
      <c r="J27" s="44">
        <v>44</v>
      </c>
      <c r="K27" s="44">
        <v>48</v>
      </c>
      <c r="L27" s="44">
        <v>9</v>
      </c>
      <c r="M27" s="44">
        <v>7</v>
      </c>
      <c r="N27" s="44">
        <v>20</v>
      </c>
      <c r="O27" s="44">
        <v>1</v>
      </c>
      <c r="P27" s="44">
        <v>7</v>
      </c>
      <c r="Q27" s="44">
        <v>3</v>
      </c>
      <c r="R27" s="44">
        <v>5</v>
      </c>
      <c r="S27" s="44">
        <v>3</v>
      </c>
      <c r="T27" s="44">
        <v>4</v>
      </c>
      <c r="U27" s="44">
        <v>6</v>
      </c>
      <c r="V27" s="73">
        <f t="shared" si="0"/>
        <v>304</v>
      </c>
      <c r="W27" s="90">
        <v>46.03886397608371</v>
      </c>
      <c r="X27" s="91">
        <f t="shared" si="1"/>
        <v>53.96113602391629</v>
      </c>
    </row>
    <row r="28" spans="2:24" ht="12.75">
      <c r="B28" s="95" t="s">
        <v>76</v>
      </c>
      <c r="C28" s="92">
        <v>3</v>
      </c>
      <c r="D28" s="92">
        <v>3</v>
      </c>
      <c r="E28" s="93" t="s">
        <v>10</v>
      </c>
      <c r="F28" s="94">
        <v>652</v>
      </c>
      <c r="G28" s="73">
        <v>299</v>
      </c>
      <c r="H28" s="44">
        <v>66</v>
      </c>
      <c r="I28" s="44">
        <v>71</v>
      </c>
      <c r="J28" s="44">
        <v>47</v>
      </c>
      <c r="K28" s="44">
        <v>56</v>
      </c>
      <c r="L28" s="44">
        <v>14</v>
      </c>
      <c r="M28" s="44">
        <v>4</v>
      </c>
      <c r="N28" s="44">
        <v>8</v>
      </c>
      <c r="O28" s="44">
        <v>1</v>
      </c>
      <c r="P28" s="44">
        <v>8</v>
      </c>
      <c r="Q28" s="44">
        <v>4</v>
      </c>
      <c r="R28" s="44">
        <v>3</v>
      </c>
      <c r="S28" s="44">
        <v>2</v>
      </c>
      <c r="T28" s="44">
        <v>5</v>
      </c>
      <c r="U28" s="44">
        <v>10</v>
      </c>
      <c r="V28" s="73">
        <f t="shared" si="0"/>
        <v>294</v>
      </c>
      <c r="W28" s="90">
        <v>45.858895705521476</v>
      </c>
      <c r="X28" s="91">
        <f t="shared" si="1"/>
        <v>54.141104294478524</v>
      </c>
    </row>
    <row r="29" spans="2:24" ht="12.75">
      <c r="B29" s="95" t="s">
        <v>76</v>
      </c>
      <c r="C29" s="92">
        <v>3</v>
      </c>
      <c r="D29" s="92">
        <v>3</v>
      </c>
      <c r="E29" s="93" t="s">
        <v>62</v>
      </c>
      <c r="F29" s="94">
        <v>745</v>
      </c>
      <c r="G29" s="73">
        <v>379</v>
      </c>
      <c r="H29" s="44">
        <v>82</v>
      </c>
      <c r="I29" s="44">
        <v>95</v>
      </c>
      <c r="J29" s="44">
        <v>57</v>
      </c>
      <c r="K29" s="44">
        <v>59</v>
      </c>
      <c r="L29" s="44">
        <v>10</v>
      </c>
      <c r="M29" s="44">
        <v>9</v>
      </c>
      <c r="N29" s="44">
        <v>27</v>
      </c>
      <c r="O29" s="44">
        <v>3</v>
      </c>
      <c r="P29" s="44">
        <v>6</v>
      </c>
      <c r="Q29" s="44">
        <v>6</v>
      </c>
      <c r="R29" s="44">
        <v>4</v>
      </c>
      <c r="S29" s="44">
        <v>7</v>
      </c>
      <c r="T29" s="44">
        <v>0</v>
      </c>
      <c r="U29" s="44">
        <v>14</v>
      </c>
      <c r="V29" s="73">
        <f t="shared" si="0"/>
        <v>379</v>
      </c>
      <c r="W29" s="90">
        <v>50.87248322147651</v>
      </c>
      <c r="X29" s="91">
        <f t="shared" si="1"/>
        <v>49.12751677852349</v>
      </c>
    </row>
    <row r="30" spans="2:24" ht="12.75">
      <c r="B30" s="95" t="s">
        <v>69</v>
      </c>
      <c r="C30" s="92">
        <v>3</v>
      </c>
      <c r="D30" s="92">
        <v>4</v>
      </c>
      <c r="E30" s="93" t="s">
        <v>9</v>
      </c>
      <c r="F30" s="94">
        <v>624</v>
      </c>
      <c r="G30" s="73">
        <v>367</v>
      </c>
      <c r="H30" s="44">
        <v>97</v>
      </c>
      <c r="I30" s="44">
        <v>77</v>
      </c>
      <c r="J30" s="44">
        <v>61</v>
      </c>
      <c r="K30" s="44">
        <v>30</v>
      </c>
      <c r="L30" s="44">
        <v>12</v>
      </c>
      <c r="M30" s="44">
        <v>16</v>
      </c>
      <c r="N30" s="44">
        <v>10</v>
      </c>
      <c r="O30" s="44">
        <v>6</v>
      </c>
      <c r="P30" s="44">
        <v>20</v>
      </c>
      <c r="Q30" s="44">
        <v>7</v>
      </c>
      <c r="R30" s="44">
        <v>3</v>
      </c>
      <c r="S30" s="44">
        <v>4</v>
      </c>
      <c r="T30" s="44">
        <v>6</v>
      </c>
      <c r="U30" s="44">
        <v>18</v>
      </c>
      <c r="V30" s="73">
        <f t="shared" si="0"/>
        <v>361</v>
      </c>
      <c r="W30" s="90">
        <v>58.81410256410257</v>
      </c>
      <c r="X30" s="91">
        <f t="shared" si="1"/>
        <v>41.18589743589743</v>
      </c>
    </row>
    <row r="31" spans="2:24" ht="12.75">
      <c r="B31" s="95" t="s">
        <v>69</v>
      </c>
      <c r="C31" s="92">
        <v>3</v>
      </c>
      <c r="D31" s="92">
        <v>4</v>
      </c>
      <c r="E31" s="93" t="s">
        <v>10</v>
      </c>
      <c r="F31" s="94">
        <v>677</v>
      </c>
      <c r="G31" s="73">
        <v>414</v>
      </c>
      <c r="H31" s="44">
        <v>122</v>
      </c>
      <c r="I31" s="44">
        <v>108</v>
      </c>
      <c r="J31" s="44">
        <v>69</v>
      </c>
      <c r="K31" s="44">
        <v>31</v>
      </c>
      <c r="L31" s="44">
        <v>15</v>
      </c>
      <c r="M31" s="44">
        <v>15</v>
      </c>
      <c r="N31" s="44">
        <v>16</v>
      </c>
      <c r="O31" s="44">
        <v>8</v>
      </c>
      <c r="P31" s="44">
        <v>10</v>
      </c>
      <c r="Q31" s="44">
        <v>4</v>
      </c>
      <c r="R31" s="44">
        <v>1</v>
      </c>
      <c r="S31" s="44">
        <v>4</v>
      </c>
      <c r="T31" s="44">
        <v>3</v>
      </c>
      <c r="U31" s="44">
        <v>8</v>
      </c>
      <c r="V31" s="73">
        <f t="shared" si="0"/>
        <v>411</v>
      </c>
      <c r="W31" s="90">
        <v>61.15214180206795</v>
      </c>
      <c r="X31" s="91">
        <f t="shared" si="1"/>
        <v>38.84785819793205</v>
      </c>
    </row>
    <row r="32" spans="2:24" ht="12.75">
      <c r="B32" s="95" t="s">
        <v>69</v>
      </c>
      <c r="C32" s="92">
        <v>3</v>
      </c>
      <c r="D32" s="92">
        <v>4</v>
      </c>
      <c r="E32" s="93" t="s">
        <v>62</v>
      </c>
      <c r="F32" s="94">
        <v>780</v>
      </c>
      <c r="G32" s="73">
        <v>457</v>
      </c>
      <c r="H32" s="44">
        <v>140</v>
      </c>
      <c r="I32" s="44">
        <v>105</v>
      </c>
      <c r="J32" s="44">
        <v>75</v>
      </c>
      <c r="K32" s="44">
        <v>31</v>
      </c>
      <c r="L32" s="44">
        <v>25</v>
      </c>
      <c r="M32" s="44">
        <v>22</v>
      </c>
      <c r="N32" s="44">
        <v>11</v>
      </c>
      <c r="O32" s="44">
        <v>2</v>
      </c>
      <c r="P32" s="44">
        <v>12</v>
      </c>
      <c r="Q32" s="44">
        <v>7</v>
      </c>
      <c r="R32" s="44">
        <v>5</v>
      </c>
      <c r="S32" s="44">
        <v>4</v>
      </c>
      <c r="T32" s="44">
        <v>4</v>
      </c>
      <c r="U32" s="44">
        <v>14</v>
      </c>
      <c r="V32" s="73">
        <f t="shared" si="0"/>
        <v>453</v>
      </c>
      <c r="W32" s="90">
        <v>58.589743589743584</v>
      </c>
      <c r="X32" s="91">
        <f t="shared" si="1"/>
        <v>41.410256410256416</v>
      </c>
    </row>
    <row r="33" spans="2:24" ht="12.75">
      <c r="B33" s="95" t="s">
        <v>75</v>
      </c>
      <c r="C33" s="92">
        <v>3</v>
      </c>
      <c r="D33" s="92">
        <v>5</v>
      </c>
      <c r="E33" s="93" t="s">
        <v>12</v>
      </c>
      <c r="F33" s="94">
        <v>893</v>
      </c>
      <c r="G33" s="73">
        <v>550</v>
      </c>
      <c r="H33" s="44">
        <v>176</v>
      </c>
      <c r="I33" s="44">
        <v>120</v>
      </c>
      <c r="J33" s="44">
        <v>81</v>
      </c>
      <c r="K33" s="44">
        <v>37</v>
      </c>
      <c r="L33" s="44">
        <v>28</v>
      </c>
      <c r="M33" s="44">
        <v>24</v>
      </c>
      <c r="N33" s="44">
        <v>18</v>
      </c>
      <c r="O33" s="44">
        <v>13</v>
      </c>
      <c r="P33" s="44">
        <v>12</v>
      </c>
      <c r="Q33" s="44">
        <v>6</v>
      </c>
      <c r="R33" s="44">
        <v>8</v>
      </c>
      <c r="S33" s="44">
        <v>2</v>
      </c>
      <c r="T33" s="44">
        <v>10</v>
      </c>
      <c r="U33" s="44">
        <v>15</v>
      </c>
      <c r="V33" s="73">
        <f t="shared" si="0"/>
        <v>540</v>
      </c>
      <c r="W33" s="90">
        <v>61.590145576707734</v>
      </c>
      <c r="X33" s="91">
        <f t="shared" si="1"/>
        <v>38.409854423292266</v>
      </c>
    </row>
    <row r="34" spans="2:24" ht="12.75">
      <c r="B34" s="95" t="s">
        <v>67</v>
      </c>
      <c r="C34" s="92">
        <v>3</v>
      </c>
      <c r="D34" s="92">
        <v>6</v>
      </c>
      <c r="E34" s="93" t="s">
        <v>9</v>
      </c>
      <c r="F34" s="94">
        <v>671</v>
      </c>
      <c r="G34" s="73">
        <v>397</v>
      </c>
      <c r="H34" s="44">
        <v>104</v>
      </c>
      <c r="I34" s="44">
        <v>98</v>
      </c>
      <c r="J34" s="44">
        <v>55</v>
      </c>
      <c r="K34" s="44">
        <v>23</v>
      </c>
      <c r="L34" s="44">
        <v>34</v>
      </c>
      <c r="M34" s="44">
        <v>16</v>
      </c>
      <c r="N34" s="44">
        <v>9</v>
      </c>
      <c r="O34" s="44">
        <v>23</v>
      </c>
      <c r="P34" s="44">
        <v>6</v>
      </c>
      <c r="Q34" s="44">
        <v>4</v>
      </c>
      <c r="R34" s="44">
        <v>6</v>
      </c>
      <c r="S34" s="44">
        <v>3</v>
      </c>
      <c r="T34" s="44">
        <v>4</v>
      </c>
      <c r="U34" s="44">
        <v>12</v>
      </c>
      <c r="V34" s="73">
        <f t="shared" si="0"/>
        <v>393</v>
      </c>
      <c r="W34" s="90">
        <v>59.16542473919523</v>
      </c>
      <c r="X34" s="91">
        <f t="shared" si="1"/>
        <v>40.83457526080477</v>
      </c>
    </row>
    <row r="35" spans="2:24" ht="12.75">
      <c r="B35" s="95" t="s">
        <v>67</v>
      </c>
      <c r="C35" s="92">
        <v>3</v>
      </c>
      <c r="D35" s="92">
        <v>6</v>
      </c>
      <c r="E35" s="93" t="s">
        <v>10</v>
      </c>
      <c r="F35" s="94">
        <v>788</v>
      </c>
      <c r="G35" s="73">
        <v>442</v>
      </c>
      <c r="H35" s="44">
        <v>106</v>
      </c>
      <c r="I35" s="44">
        <v>121</v>
      </c>
      <c r="J35" s="44">
        <v>66</v>
      </c>
      <c r="K35" s="44">
        <v>28</v>
      </c>
      <c r="L35" s="44">
        <v>29</v>
      </c>
      <c r="M35" s="44">
        <v>25</v>
      </c>
      <c r="N35" s="44">
        <v>14</v>
      </c>
      <c r="O35" s="44">
        <v>15</v>
      </c>
      <c r="P35" s="44">
        <v>5</v>
      </c>
      <c r="Q35" s="44">
        <v>6</v>
      </c>
      <c r="R35" s="44">
        <v>8</v>
      </c>
      <c r="S35" s="44">
        <v>2</v>
      </c>
      <c r="T35" s="44">
        <v>6</v>
      </c>
      <c r="U35" s="44">
        <v>11</v>
      </c>
      <c r="V35" s="73">
        <f t="shared" si="0"/>
        <v>436</v>
      </c>
      <c r="W35" s="90">
        <v>56.09137055837563</v>
      </c>
      <c r="X35" s="91">
        <f t="shared" si="1"/>
        <v>43.90862944162437</v>
      </c>
    </row>
    <row r="36" spans="2:24" ht="12.75">
      <c r="B36" s="95" t="s">
        <v>18</v>
      </c>
      <c r="C36" s="92">
        <v>3</v>
      </c>
      <c r="D36" s="92">
        <v>7</v>
      </c>
      <c r="E36" s="93" t="s">
        <v>9</v>
      </c>
      <c r="F36" s="94">
        <v>671</v>
      </c>
      <c r="G36" s="73">
        <v>286</v>
      </c>
      <c r="H36" s="44">
        <v>60</v>
      </c>
      <c r="I36" s="44">
        <v>61</v>
      </c>
      <c r="J36" s="44">
        <v>48</v>
      </c>
      <c r="K36" s="44">
        <v>44</v>
      </c>
      <c r="L36" s="44">
        <v>11</v>
      </c>
      <c r="M36" s="44">
        <v>4</v>
      </c>
      <c r="N36" s="44">
        <v>5</v>
      </c>
      <c r="O36" s="44">
        <v>4</v>
      </c>
      <c r="P36" s="44">
        <v>5</v>
      </c>
      <c r="Q36" s="44">
        <v>14</v>
      </c>
      <c r="R36" s="44">
        <v>2</v>
      </c>
      <c r="S36" s="44">
        <v>14</v>
      </c>
      <c r="T36" s="44">
        <v>2</v>
      </c>
      <c r="U36" s="44">
        <v>12</v>
      </c>
      <c r="V36" s="73">
        <f t="shared" si="0"/>
        <v>284</v>
      </c>
      <c r="W36" s="90">
        <v>42.62295081967213</v>
      </c>
      <c r="X36" s="91">
        <f t="shared" si="1"/>
        <v>57.37704918032787</v>
      </c>
    </row>
    <row r="37" spans="2:24" ht="12.75">
      <c r="B37" s="95" t="s">
        <v>18</v>
      </c>
      <c r="C37" s="92">
        <v>3</v>
      </c>
      <c r="D37" s="92">
        <v>7</v>
      </c>
      <c r="E37" s="93" t="s">
        <v>10</v>
      </c>
      <c r="F37" s="94">
        <v>803</v>
      </c>
      <c r="G37" s="73">
        <v>348</v>
      </c>
      <c r="H37" s="44">
        <v>71</v>
      </c>
      <c r="I37" s="44">
        <v>57</v>
      </c>
      <c r="J37" s="44">
        <v>63</v>
      </c>
      <c r="K37" s="44">
        <v>48</v>
      </c>
      <c r="L37" s="44">
        <v>19</v>
      </c>
      <c r="M37" s="44">
        <v>5</v>
      </c>
      <c r="N37" s="44">
        <v>22</v>
      </c>
      <c r="O37" s="44">
        <v>2</v>
      </c>
      <c r="P37" s="44">
        <v>7</v>
      </c>
      <c r="Q37" s="44">
        <v>13</v>
      </c>
      <c r="R37" s="44">
        <v>2</v>
      </c>
      <c r="S37" s="44">
        <v>16</v>
      </c>
      <c r="T37" s="44">
        <v>5</v>
      </c>
      <c r="U37" s="44">
        <v>18</v>
      </c>
      <c r="V37" s="73">
        <f t="shared" si="0"/>
        <v>343</v>
      </c>
      <c r="W37" s="90">
        <v>43.33748443337485</v>
      </c>
      <c r="X37" s="91">
        <f t="shared" si="1"/>
        <v>56.66251556662515</v>
      </c>
    </row>
    <row r="38" spans="2:24" ht="12.75">
      <c r="B38" s="95" t="s">
        <v>18</v>
      </c>
      <c r="C38" s="92">
        <v>3</v>
      </c>
      <c r="D38" s="92">
        <v>7</v>
      </c>
      <c r="E38" s="93" t="s">
        <v>62</v>
      </c>
      <c r="F38" s="94">
        <v>763</v>
      </c>
      <c r="G38" s="73">
        <v>332</v>
      </c>
      <c r="H38" s="44">
        <v>76</v>
      </c>
      <c r="I38" s="44">
        <v>53</v>
      </c>
      <c r="J38" s="44">
        <v>55</v>
      </c>
      <c r="K38" s="44">
        <v>61</v>
      </c>
      <c r="L38" s="44">
        <v>18</v>
      </c>
      <c r="M38" s="44">
        <v>3</v>
      </c>
      <c r="N38" s="44">
        <v>15</v>
      </c>
      <c r="O38" s="44">
        <v>7</v>
      </c>
      <c r="P38" s="44">
        <v>6</v>
      </c>
      <c r="Q38" s="44">
        <v>10</v>
      </c>
      <c r="R38" s="44">
        <v>1</v>
      </c>
      <c r="S38" s="44">
        <v>14</v>
      </c>
      <c r="T38" s="44">
        <v>2</v>
      </c>
      <c r="U38" s="44">
        <v>11</v>
      </c>
      <c r="V38" s="73">
        <f t="shared" si="0"/>
        <v>330</v>
      </c>
      <c r="W38" s="90">
        <v>43.51245085190039</v>
      </c>
      <c r="X38" s="91">
        <f t="shared" si="1"/>
        <v>56.48754914809961</v>
      </c>
    </row>
    <row r="39" spans="2:24" ht="12.75">
      <c r="B39" s="95" t="s">
        <v>77</v>
      </c>
      <c r="C39" s="92">
        <v>3</v>
      </c>
      <c r="D39" s="92">
        <v>8</v>
      </c>
      <c r="E39" s="93" t="s">
        <v>9</v>
      </c>
      <c r="F39" s="94">
        <v>685</v>
      </c>
      <c r="G39" s="73">
        <v>367</v>
      </c>
      <c r="H39" s="44">
        <v>81</v>
      </c>
      <c r="I39" s="44">
        <v>74</v>
      </c>
      <c r="J39" s="44">
        <v>83</v>
      </c>
      <c r="K39" s="44">
        <v>36</v>
      </c>
      <c r="L39" s="44">
        <v>17</v>
      </c>
      <c r="M39" s="44">
        <v>7</v>
      </c>
      <c r="N39" s="44">
        <v>19</v>
      </c>
      <c r="O39" s="44">
        <v>3</v>
      </c>
      <c r="P39" s="44">
        <v>14</v>
      </c>
      <c r="Q39" s="44">
        <v>6</v>
      </c>
      <c r="R39" s="44">
        <v>2</v>
      </c>
      <c r="S39" s="44">
        <v>1</v>
      </c>
      <c r="T39" s="44">
        <v>11</v>
      </c>
      <c r="U39" s="44">
        <v>13</v>
      </c>
      <c r="V39" s="73">
        <f t="shared" si="0"/>
        <v>356</v>
      </c>
      <c r="W39" s="90">
        <v>53.57664233576642</v>
      </c>
      <c r="X39" s="91">
        <f t="shared" si="1"/>
        <v>46.42335766423358</v>
      </c>
    </row>
    <row r="40" spans="2:24" ht="12.75">
      <c r="B40" s="95" t="s">
        <v>77</v>
      </c>
      <c r="C40" s="92">
        <v>3</v>
      </c>
      <c r="D40" s="92">
        <v>8</v>
      </c>
      <c r="E40" s="93" t="s">
        <v>10</v>
      </c>
      <c r="F40" s="94">
        <v>888</v>
      </c>
      <c r="G40" s="73">
        <v>483</v>
      </c>
      <c r="H40" s="44">
        <v>141</v>
      </c>
      <c r="I40" s="44">
        <v>88</v>
      </c>
      <c r="J40" s="44">
        <v>108</v>
      </c>
      <c r="K40" s="44">
        <v>34</v>
      </c>
      <c r="L40" s="44">
        <v>9</v>
      </c>
      <c r="M40" s="44">
        <v>16</v>
      </c>
      <c r="N40" s="44">
        <v>12</v>
      </c>
      <c r="O40" s="44">
        <v>9</v>
      </c>
      <c r="P40" s="44">
        <v>17</v>
      </c>
      <c r="Q40" s="44">
        <v>9</v>
      </c>
      <c r="R40" s="44">
        <v>3</v>
      </c>
      <c r="S40" s="44">
        <v>17</v>
      </c>
      <c r="T40" s="44">
        <v>12</v>
      </c>
      <c r="U40" s="44">
        <v>8</v>
      </c>
      <c r="V40" s="73">
        <f t="shared" si="0"/>
        <v>471</v>
      </c>
      <c r="W40" s="90">
        <v>54.391891891891895</v>
      </c>
      <c r="X40" s="91">
        <f t="shared" si="1"/>
        <v>45.608108108108105</v>
      </c>
    </row>
    <row r="41" spans="2:24" ht="12.75">
      <c r="B41" s="95" t="s">
        <v>72</v>
      </c>
      <c r="C41" s="92">
        <v>3</v>
      </c>
      <c r="D41" s="92">
        <v>9</v>
      </c>
      <c r="E41" s="93" t="s">
        <v>9</v>
      </c>
      <c r="F41" s="94">
        <v>589</v>
      </c>
      <c r="G41" s="73">
        <v>230</v>
      </c>
      <c r="H41" s="44">
        <v>43</v>
      </c>
      <c r="I41" s="44">
        <v>60</v>
      </c>
      <c r="J41" s="44">
        <v>29</v>
      </c>
      <c r="K41" s="44">
        <v>34</v>
      </c>
      <c r="L41" s="44">
        <v>11</v>
      </c>
      <c r="M41" s="44">
        <v>5</v>
      </c>
      <c r="N41" s="44">
        <v>11</v>
      </c>
      <c r="O41" s="44">
        <v>9</v>
      </c>
      <c r="P41" s="44">
        <v>5</v>
      </c>
      <c r="Q41" s="44">
        <v>9</v>
      </c>
      <c r="R41" s="44">
        <v>3</v>
      </c>
      <c r="S41" s="44">
        <v>1</v>
      </c>
      <c r="T41" s="44">
        <v>1</v>
      </c>
      <c r="U41" s="44">
        <v>9</v>
      </c>
      <c r="V41" s="73">
        <f t="shared" si="0"/>
        <v>229</v>
      </c>
      <c r="W41" s="90">
        <v>39.049235993208825</v>
      </c>
      <c r="X41" s="91">
        <f t="shared" si="1"/>
        <v>60.950764006791175</v>
      </c>
    </row>
    <row r="42" spans="2:24" ht="12.75">
      <c r="B42" s="95" t="s">
        <v>72</v>
      </c>
      <c r="C42" s="92">
        <v>3</v>
      </c>
      <c r="D42" s="92">
        <v>9</v>
      </c>
      <c r="E42" s="93" t="s">
        <v>10</v>
      </c>
      <c r="F42" s="94">
        <v>656</v>
      </c>
      <c r="G42" s="73">
        <v>269</v>
      </c>
      <c r="H42" s="44">
        <v>37</v>
      </c>
      <c r="I42" s="44">
        <v>77</v>
      </c>
      <c r="J42" s="44">
        <v>40</v>
      </c>
      <c r="K42" s="44">
        <v>48</v>
      </c>
      <c r="L42" s="44">
        <v>15</v>
      </c>
      <c r="M42" s="44">
        <v>4</v>
      </c>
      <c r="N42" s="44">
        <v>8</v>
      </c>
      <c r="O42" s="44">
        <v>6</v>
      </c>
      <c r="P42" s="44">
        <v>4</v>
      </c>
      <c r="Q42" s="44">
        <v>4</v>
      </c>
      <c r="R42" s="44">
        <v>2</v>
      </c>
      <c r="S42" s="44">
        <v>0</v>
      </c>
      <c r="T42" s="44">
        <v>5</v>
      </c>
      <c r="U42" s="44">
        <v>19</v>
      </c>
      <c r="V42" s="73">
        <f t="shared" si="0"/>
        <v>264</v>
      </c>
      <c r="W42" s="90">
        <v>41.00609756097561</v>
      </c>
      <c r="X42" s="91">
        <f t="shared" si="1"/>
        <v>58.99390243902439</v>
      </c>
    </row>
    <row r="43" spans="2:24" ht="12.75">
      <c r="B43" s="95" t="s">
        <v>77</v>
      </c>
      <c r="C43" s="93">
        <v>3</v>
      </c>
      <c r="D43" s="93">
        <v>10</v>
      </c>
      <c r="E43" s="93" t="s">
        <v>12</v>
      </c>
      <c r="F43" s="94">
        <v>626</v>
      </c>
      <c r="G43" s="73">
        <v>396</v>
      </c>
      <c r="H43" s="44">
        <v>114</v>
      </c>
      <c r="I43" s="44">
        <v>104</v>
      </c>
      <c r="J43" s="44">
        <v>61</v>
      </c>
      <c r="K43" s="44">
        <v>27</v>
      </c>
      <c r="L43" s="44">
        <v>22</v>
      </c>
      <c r="M43" s="44">
        <v>13</v>
      </c>
      <c r="N43" s="44">
        <v>23</v>
      </c>
      <c r="O43" s="44">
        <v>9</v>
      </c>
      <c r="P43" s="44">
        <v>2</v>
      </c>
      <c r="Q43" s="44">
        <v>1</v>
      </c>
      <c r="R43" s="44">
        <v>5</v>
      </c>
      <c r="S43" s="44">
        <v>3</v>
      </c>
      <c r="T43" s="44">
        <v>4</v>
      </c>
      <c r="U43" s="44">
        <v>8</v>
      </c>
      <c r="V43" s="73">
        <f t="shared" si="0"/>
        <v>392</v>
      </c>
      <c r="W43" s="90">
        <v>63.25878594249201</v>
      </c>
      <c r="X43" s="91">
        <f t="shared" si="1"/>
        <v>36.74121405750799</v>
      </c>
    </row>
    <row r="44" spans="2:24" ht="12.75">
      <c r="B44" s="14"/>
      <c r="C44" s="41"/>
      <c r="D44" s="41"/>
      <c r="E44" s="41"/>
      <c r="F44" s="44"/>
      <c r="G44" s="7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4"/>
      <c r="U44" s="44"/>
      <c r="V44" s="44"/>
      <c r="W44" s="44"/>
      <c r="X44" s="45"/>
    </row>
    <row r="45" spans="2:24" ht="12.75">
      <c r="B45" s="1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5"/>
    </row>
    <row r="46" spans="2:24" s="61" customFormat="1" ht="12.75">
      <c r="B46" s="56" t="s">
        <v>25</v>
      </c>
      <c r="C46" s="54"/>
      <c r="D46" s="54"/>
      <c r="E46" s="54"/>
      <c r="F46" s="54">
        <f>SUM(F10:F43)</f>
        <v>25032</v>
      </c>
      <c r="G46" s="54">
        <f>SUM(G10:G43)</f>
        <v>13234</v>
      </c>
      <c r="H46" s="54">
        <f aca="true" t="shared" si="2" ref="H46:S46">SUM(H10:H45)</f>
        <v>3327</v>
      </c>
      <c r="I46" s="54">
        <f t="shared" si="2"/>
        <v>2966</v>
      </c>
      <c r="J46" s="54">
        <f t="shared" si="2"/>
        <v>2328</v>
      </c>
      <c r="K46" s="54">
        <f t="shared" si="2"/>
        <v>1305</v>
      </c>
      <c r="L46" s="54">
        <f t="shared" si="2"/>
        <v>697</v>
      </c>
      <c r="M46" s="54">
        <f t="shared" si="2"/>
        <v>491</v>
      </c>
      <c r="N46" s="54">
        <f t="shared" si="2"/>
        <v>469</v>
      </c>
      <c r="O46" s="54">
        <f t="shared" si="2"/>
        <v>274</v>
      </c>
      <c r="P46" s="54">
        <f>SUM(P10:P45)</f>
        <v>263</v>
      </c>
      <c r="Q46" s="54">
        <f>SUM(Q10:Q45)</f>
        <v>213</v>
      </c>
      <c r="R46" s="54">
        <f>SUM(R10:R45)</f>
        <v>165</v>
      </c>
      <c r="S46" s="54">
        <f t="shared" si="2"/>
        <v>143</v>
      </c>
      <c r="T46" s="54">
        <f>SUM(T10:T43)</f>
        <v>201</v>
      </c>
      <c r="U46" s="54">
        <f>SUM(U10:U43)</f>
        <v>392</v>
      </c>
      <c r="V46" s="54">
        <f>SUM(V10:V43)</f>
        <v>13033</v>
      </c>
      <c r="W46" s="54">
        <f>SUM(G10:G43)</f>
        <v>13234</v>
      </c>
      <c r="X46" s="63">
        <f>F46-G46</f>
        <v>11798</v>
      </c>
    </row>
    <row r="47" spans="2:24" s="61" customFormat="1" ht="12.75">
      <c r="B47" s="56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63"/>
    </row>
    <row r="48" spans="2:26" s="64" customFormat="1" ht="12.75">
      <c r="B48" s="56" t="s">
        <v>35</v>
      </c>
      <c r="C48" s="65"/>
      <c r="D48" s="65"/>
      <c r="E48" s="65"/>
      <c r="F48" s="66"/>
      <c r="G48" s="48"/>
      <c r="H48" s="76">
        <f>(100/V46)*H46</f>
        <v>25.52750709736822</v>
      </c>
      <c r="I48" s="76">
        <f>(100/V46)*I46</f>
        <v>22.75761528427837</v>
      </c>
      <c r="J48" s="76">
        <f>(100/V46)*J46</f>
        <v>17.862349420701296</v>
      </c>
      <c r="K48" s="76">
        <f>(100/V46)*K46</f>
        <v>10.013043811862195</v>
      </c>
      <c r="L48" s="76">
        <f>(100/V46)*L46</f>
        <v>5.347962863500345</v>
      </c>
      <c r="M48" s="76">
        <f>(100/V46)*M46</f>
        <v>3.7673597790224815</v>
      </c>
      <c r="N48" s="76">
        <f>(100/V46)*N46</f>
        <v>3.5985575078646512</v>
      </c>
      <c r="O48" s="76">
        <f>(100/V46)*O46</f>
        <v>2.1023555589657024</v>
      </c>
      <c r="P48" s="76">
        <f>(100/V46)*P46</f>
        <v>2.0179544233867874</v>
      </c>
      <c r="Q48" s="76">
        <f>(100/V46)*Q46</f>
        <v>1.6343128980280826</v>
      </c>
      <c r="R48" s="76">
        <f>(100/V46)*R46</f>
        <v>1.266017033683726</v>
      </c>
      <c r="S48" s="76">
        <f>(100/V46)*S46</f>
        <v>1.097214762525896</v>
      </c>
      <c r="T48" s="76">
        <f>(100/W46)*T46</f>
        <v>1.5188151730391415</v>
      </c>
      <c r="U48" s="76">
        <f>(100/W46)*U46</f>
        <v>2.9620674021459874</v>
      </c>
      <c r="V48" s="76">
        <f>(100/W46)*V46</f>
        <v>98.48118482696086</v>
      </c>
      <c r="W48" s="48">
        <v>0.5287</v>
      </c>
      <c r="X48" s="57">
        <v>0.4713</v>
      </c>
      <c r="Y48" s="67"/>
      <c r="Z48" s="67"/>
    </row>
    <row r="49" spans="2:26" s="64" customFormat="1" ht="12.75">
      <c r="B49" s="56"/>
      <c r="C49" s="65"/>
      <c r="D49" s="65"/>
      <c r="E49" s="65"/>
      <c r="F49" s="66"/>
      <c r="G49" s="6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48"/>
      <c r="X49" s="57"/>
      <c r="Y49" s="67"/>
      <c r="Z49" s="67"/>
    </row>
    <row r="50" spans="2:24" s="64" customFormat="1" ht="13.5" thickBot="1">
      <c r="B50" s="68" t="s">
        <v>36</v>
      </c>
      <c r="C50" s="69"/>
      <c r="D50" s="69"/>
      <c r="E50" s="69"/>
      <c r="F50" s="72">
        <v>21</v>
      </c>
      <c r="G50" s="69"/>
      <c r="H50" s="72">
        <v>7</v>
      </c>
      <c r="I50" s="72">
        <v>6</v>
      </c>
      <c r="J50" s="72">
        <v>5</v>
      </c>
      <c r="K50" s="72">
        <v>2</v>
      </c>
      <c r="L50" s="72">
        <v>1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0"/>
      <c r="U50" s="70"/>
      <c r="V50" s="70"/>
      <c r="W50" s="70"/>
      <c r="X50" s="71"/>
    </row>
    <row r="52" spans="22:23" ht="12.75">
      <c r="V52" s="89"/>
      <c r="W52" s="89"/>
    </row>
  </sheetData>
  <sheetProtection/>
  <mergeCells count="3">
    <mergeCell ref="B3:H3"/>
    <mergeCell ref="B4:D4"/>
    <mergeCell ref="B1:M1"/>
  </mergeCells>
  <printOptions/>
  <pageMargins left="0.35" right="0.11811023622047245" top="0.61" bottom="1" header="0" footer="0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selection activeCell="A56" sqref="A1:V56"/>
    </sheetView>
  </sheetViews>
  <sheetFormatPr defaultColWidth="11.421875" defaultRowHeight="12.75"/>
  <cols>
    <col min="1" max="1" width="7.140625" style="1" customWidth="1"/>
    <col min="2" max="2" width="38.00390625" style="1" customWidth="1"/>
    <col min="3" max="3" width="7.28125" style="1" customWidth="1"/>
    <col min="4" max="4" width="6.00390625" style="1" customWidth="1"/>
    <col min="5" max="5" width="6.7109375" style="1" customWidth="1"/>
    <col min="6" max="6" width="8.140625" style="1" customWidth="1"/>
    <col min="7" max="7" width="13.140625" style="1" customWidth="1"/>
    <col min="8" max="8" width="10.28125" style="1" customWidth="1"/>
    <col min="9" max="9" width="9.8515625" style="1" customWidth="1"/>
    <col min="10" max="11" width="9.28125" style="1" customWidth="1"/>
    <col min="12" max="12" width="10.140625" style="1" customWidth="1"/>
    <col min="13" max="13" width="8.421875" style="1" customWidth="1"/>
    <col min="14" max="14" width="9.421875" style="1" customWidth="1"/>
    <col min="15" max="16" width="8.00390625" style="1" customWidth="1"/>
    <col min="17" max="17" width="9.00390625" style="1" customWidth="1"/>
    <col min="18" max="18" width="8.28125" style="1" customWidth="1"/>
    <col min="19" max="19" width="15.421875" style="1" customWidth="1"/>
    <col min="20" max="20" width="9.57421875" style="1" customWidth="1"/>
    <col min="21" max="21" width="10.00390625" style="1" customWidth="1"/>
    <col min="22" max="16384" width="11.421875" style="1" customWidth="1"/>
  </cols>
  <sheetData>
    <row r="1" spans="1:13" ht="18">
      <c r="A1" s="4"/>
      <c r="B1" s="115" t="s">
        <v>87</v>
      </c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</row>
    <row r="2" spans="1:11" ht="12.75">
      <c r="A2" s="4"/>
      <c r="B2" s="2" t="s">
        <v>0</v>
      </c>
      <c r="C2" s="3"/>
      <c r="D2" s="4"/>
      <c r="E2" s="4"/>
      <c r="F2" s="4"/>
      <c r="G2" s="4"/>
      <c r="H2" s="4"/>
      <c r="I2"/>
      <c r="K2"/>
    </row>
    <row r="3" spans="1:11" ht="12.75">
      <c r="A3" s="4"/>
      <c r="B3" s="113" t="s">
        <v>29</v>
      </c>
      <c r="C3" s="113"/>
      <c r="D3" s="113"/>
      <c r="E3" s="113"/>
      <c r="F3" s="113"/>
      <c r="G3" s="113"/>
      <c r="H3" s="113"/>
      <c r="I3"/>
      <c r="K3"/>
    </row>
    <row r="4" spans="1:11" ht="12.75">
      <c r="A4" s="4"/>
      <c r="B4" s="114" t="s">
        <v>1</v>
      </c>
      <c r="C4" s="114"/>
      <c r="D4" s="114"/>
      <c r="E4" s="4"/>
      <c r="F4" s="4"/>
      <c r="G4" s="4"/>
      <c r="H4" s="4"/>
      <c r="I4"/>
      <c r="K4"/>
    </row>
    <row r="5" spans="1:11" ht="12.75">
      <c r="A5" s="4"/>
      <c r="B5" s="5"/>
      <c r="C5" s="5"/>
      <c r="D5" s="5"/>
      <c r="E5" s="4"/>
      <c r="F5" s="4"/>
      <c r="G5" s="4"/>
      <c r="H5" s="4"/>
      <c r="I5"/>
      <c r="K5"/>
    </row>
    <row r="6" spans="1:11" ht="12.75">
      <c r="A6" s="4"/>
      <c r="B6" s="5"/>
      <c r="C6" s="5"/>
      <c r="D6" s="5"/>
      <c r="E6" s="4"/>
      <c r="F6" s="4"/>
      <c r="G6" s="4"/>
      <c r="H6" s="4"/>
      <c r="I6"/>
      <c r="K6"/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K7" s="4"/>
    </row>
    <row r="8" spans="1:21" s="9" customFormat="1" ht="49.5" customHeight="1" thickBot="1">
      <c r="A8" s="4"/>
      <c r="B8" s="10" t="s">
        <v>39</v>
      </c>
      <c r="C8" s="11" t="s">
        <v>40</v>
      </c>
      <c r="D8" s="11" t="s">
        <v>41</v>
      </c>
      <c r="E8" s="11" t="s">
        <v>42</v>
      </c>
      <c r="F8" s="12" t="s">
        <v>38</v>
      </c>
      <c r="G8" s="42" t="s">
        <v>37</v>
      </c>
      <c r="H8" s="12" t="s">
        <v>107</v>
      </c>
      <c r="I8" s="11" t="s">
        <v>4</v>
      </c>
      <c r="J8" s="11" t="s">
        <v>7</v>
      </c>
      <c r="K8" s="11" t="s">
        <v>27</v>
      </c>
      <c r="L8" s="42" t="s">
        <v>5</v>
      </c>
      <c r="M8" s="96" t="s">
        <v>108</v>
      </c>
      <c r="N8" s="12" t="s">
        <v>109</v>
      </c>
      <c r="O8" s="11" t="s">
        <v>85</v>
      </c>
      <c r="P8" s="42" t="s">
        <v>110</v>
      </c>
      <c r="Q8" s="12" t="s">
        <v>51</v>
      </c>
      <c r="R8" s="12" t="s">
        <v>52</v>
      </c>
      <c r="S8" s="12" t="s">
        <v>32</v>
      </c>
      <c r="T8" s="12" t="s">
        <v>111</v>
      </c>
      <c r="U8" s="32" t="s">
        <v>112</v>
      </c>
    </row>
    <row r="9" spans="1:21" s="9" customFormat="1" ht="14.25" customHeight="1">
      <c r="A9" s="4"/>
      <c r="B9" s="77"/>
      <c r="C9" s="78"/>
      <c r="D9" s="78"/>
      <c r="E9" s="78"/>
      <c r="F9" s="78"/>
      <c r="G9" s="79"/>
      <c r="H9" s="79"/>
      <c r="I9" s="78"/>
      <c r="J9" s="79"/>
      <c r="K9" s="78"/>
      <c r="L9" s="78"/>
      <c r="M9" s="78"/>
      <c r="N9" s="78"/>
      <c r="O9" s="78"/>
      <c r="P9" s="78"/>
      <c r="Q9" s="79"/>
      <c r="R9" s="79"/>
      <c r="S9" s="79"/>
      <c r="T9" s="79"/>
      <c r="U9" s="80"/>
    </row>
    <row r="10" spans="1:21" ht="12.75">
      <c r="A10" s="4"/>
      <c r="B10" s="95" t="s">
        <v>64</v>
      </c>
      <c r="C10" s="92" t="s">
        <v>88</v>
      </c>
      <c r="D10" s="92" t="s">
        <v>89</v>
      </c>
      <c r="E10" s="93" t="s">
        <v>9</v>
      </c>
      <c r="F10" s="94">
        <v>449</v>
      </c>
      <c r="G10" s="73">
        <v>264</v>
      </c>
      <c r="H10" s="44">
        <v>43</v>
      </c>
      <c r="I10" s="44">
        <v>61</v>
      </c>
      <c r="J10" s="44">
        <v>35</v>
      </c>
      <c r="K10" s="44">
        <v>17</v>
      </c>
      <c r="L10" s="44">
        <v>35</v>
      </c>
      <c r="M10" s="44">
        <v>29</v>
      </c>
      <c r="N10" s="44">
        <v>5</v>
      </c>
      <c r="O10" s="44">
        <v>16</v>
      </c>
      <c r="P10" s="44">
        <v>12</v>
      </c>
      <c r="Q10" s="44">
        <v>2</v>
      </c>
      <c r="R10" s="44">
        <v>9</v>
      </c>
      <c r="S10" s="73">
        <v>262</v>
      </c>
      <c r="T10" s="90">
        <v>58.8</v>
      </c>
      <c r="U10" s="91">
        <f aca="true" t="shared" si="0" ref="U10:U47">(100-T10)</f>
        <v>41.2</v>
      </c>
    </row>
    <row r="11" spans="1:21" ht="12.75">
      <c r="A11" s="4"/>
      <c r="B11" s="95" t="s">
        <v>64</v>
      </c>
      <c r="C11" s="92" t="s">
        <v>88</v>
      </c>
      <c r="D11" s="92" t="s">
        <v>89</v>
      </c>
      <c r="E11" s="93" t="s">
        <v>10</v>
      </c>
      <c r="F11" s="94">
        <v>509</v>
      </c>
      <c r="G11" s="73">
        <v>298</v>
      </c>
      <c r="H11" s="44">
        <v>53</v>
      </c>
      <c r="I11" s="44">
        <v>71</v>
      </c>
      <c r="J11" s="44">
        <v>31</v>
      </c>
      <c r="K11" s="44">
        <v>20</v>
      </c>
      <c r="L11" s="44">
        <v>42</v>
      </c>
      <c r="M11" s="44">
        <v>28</v>
      </c>
      <c r="N11" s="44">
        <v>6</v>
      </c>
      <c r="O11" s="44">
        <v>21</v>
      </c>
      <c r="P11" s="44">
        <v>12</v>
      </c>
      <c r="Q11" s="44">
        <v>11</v>
      </c>
      <c r="R11" s="44">
        <v>3</v>
      </c>
      <c r="S11" s="73">
        <v>287</v>
      </c>
      <c r="T11" s="90">
        <v>58.55</v>
      </c>
      <c r="U11" s="91">
        <f t="shared" si="0"/>
        <v>41.45</v>
      </c>
    </row>
    <row r="12" spans="1:21" ht="12.75">
      <c r="A12" s="4"/>
      <c r="B12" s="95" t="s">
        <v>73</v>
      </c>
      <c r="C12" s="93" t="s">
        <v>88</v>
      </c>
      <c r="D12" s="93" t="s">
        <v>90</v>
      </c>
      <c r="E12" s="93" t="s">
        <v>9</v>
      </c>
      <c r="F12" s="94">
        <v>446</v>
      </c>
      <c r="G12" s="73">
        <v>275</v>
      </c>
      <c r="H12" s="44">
        <v>39</v>
      </c>
      <c r="I12" s="44">
        <v>59</v>
      </c>
      <c r="J12" s="44">
        <v>24</v>
      </c>
      <c r="K12" s="44">
        <v>16</v>
      </c>
      <c r="L12" s="44">
        <v>40</v>
      </c>
      <c r="M12" s="44">
        <v>56</v>
      </c>
      <c r="N12" s="44">
        <v>4</v>
      </c>
      <c r="O12" s="44">
        <v>15</v>
      </c>
      <c r="P12" s="44">
        <v>18</v>
      </c>
      <c r="Q12" s="44">
        <v>3</v>
      </c>
      <c r="R12" s="44">
        <v>1</v>
      </c>
      <c r="S12" s="73">
        <v>272</v>
      </c>
      <c r="T12" s="90">
        <v>60.43</v>
      </c>
      <c r="U12" s="91">
        <f t="shared" si="0"/>
        <v>39.57</v>
      </c>
    </row>
    <row r="13" spans="1:21" ht="12.75">
      <c r="A13" s="4"/>
      <c r="B13" s="95" t="s">
        <v>73</v>
      </c>
      <c r="C13" s="93" t="s">
        <v>88</v>
      </c>
      <c r="D13" s="93" t="s">
        <v>90</v>
      </c>
      <c r="E13" s="93" t="s">
        <v>10</v>
      </c>
      <c r="F13" s="94">
        <v>470</v>
      </c>
      <c r="G13" s="73">
        <v>284</v>
      </c>
      <c r="H13" s="44">
        <v>40</v>
      </c>
      <c r="I13" s="44">
        <v>76</v>
      </c>
      <c r="J13" s="44">
        <v>41</v>
      </c>
      <c r="K13" s="44">
        <v>10</v>
      </c>
      <c r="L13" s="44">
        <v>42</v>
      </c>
      <c r="M13" s="44">
        <v>25</v>
      </c>
      <c r="N13" s="44">
        <v>6</v>
      </c>
      <c r="O13" s="44">
        <v>16</v>
      </c>
      <c r="P13" s="44">
        <v>20</v>
      </c>
      <c r="Q13" s="44">
        <v>5</v>
      </c>
      <c r="R13" s="44">
        <v>3</v>
      </c>
      <c r="S13" s="73">
        <v>279</v>
      </c>
      <c r="T13" s="90">
        <v>57.43</v>
      </c>
      <c r="U13" s="91">
        <f t="shared" si="0"/>
        <v>42.57</v>
      </c>
    </row>
    <row r="14" spans="1:21" ht="12.75">
      <c r="A14" s="4"/>
      <c r="B14" s="95" t="s">
        <v>64</v>
      </c>
      <c r="C14" s="92" t="s">
        <v>88</v>
      </c>
      <c r="D14" s="92" t="s">
        <v>91</v>
      </c>
      <c r="E14" s="93" t="s">
        <v>9</v>
      </c>
      <c r="F14" s="94">
        <v>599</v>
      </c>
      <c r="G14" s="73">
        <v>344</v>
      </c>
      <c r="H14" s="44">
        <v>62</v>
      </c>
      <c r="I14" s="44">
        <v>42</v>
      </c>
      <c r="J14" s="44">
        <v>45</v>
      </c>
      <c r="K14" s="44">
        <v>26</v>
      </c>
      <c r="L14" s="44">
        <v>38</v>
      </c>
      <c r="M14" s="44">
        <v>18</v>
      </c>
      <c r="N14" s="44">
        <v>8</v>
      </c>
      <c r="O14" s="44">
        <v>39</v>
      </c>
      <c r="P14" s="44">
        <v>60</v>
      </c>
      <c r="Q14" s="44">
        <v>4</v>
      </c>
      <c r="R14" s="44">
        <v>2</v>
      </c>
      <c r="S14" s="73">
        <v>340</v>
      </c>
      <c r="T14" s="90">
        <v>57.43</v>
      </c>
      <c r="U14" s="91">
        <f t="shared" si="0"/>
        <v>42.57</v>
      </c>
    </row>
    <row r="15" spans="1:21" ht="12.75">
      <c r="A15" s="4"/>
      <c r="B15" s="95" t="s">
        <v>64</v>
      </c>
      <c r="C15" s="92" t="s">
        <v>88</v>
      </c>
      <c r="D15" s="92" t="s">
        <v>91</v>
      </c>
      <c r="E15" s="93" t="s">
        <v>10</v>
      </c>
      <c r="F15" s="94">
        <v>650</v>
      </c>
      <c r="G15" s="73">
        <v>378</v>
      </c>
      <c r="H15" s="44">
        <v>84</v>
      </c>
      <c r="I15" s="44">
        <v>41</v>
      </c>
      <c r="J15" s="44">
        <v>45</v>
      </c>
      <c r="K15" s="44">
        <v>24</v>
      </c>
      <c r="L15" s="44">
        <v>36</v>
      </c>
      <c r="M15" s="44">
        <v>34</v>
      </c>
      <c r="N15" s="44">
        <v>10</v>
      </c>
      <c r="O15" s="44">
        <v>43</v>
      </c>
      <c r="P15" s="44">
        <v>53</v>
      </c>
      <c r="Q15" s="44">
        <v>3</v>
      </c>
      <c r="R15" s="44">
        <v>5</v>
      </c>
      <c r="S15" s="73">
        <v>375</v>
      </c>
      <c r="T15" s="90">
        <v>58.15</v>
      </c>
      <c r="U15" s="91">
        <f t="shared" si="0"/>
        <v>41.85</v>
      </c>
    </row>
    <row r="16" spans="1:21" ht="12.75">
      <c r="A16" s="4"/>
      <c r="B16" s="95" t="s">
        <v>13</v>
      </c>
      <c r="C16" s="92" t="s">
        <v>92</v>
      </c>
      <c r="D16" s="92" t="s">
        <v>89</v>
      </c>
      <c r="E16" s="93" t="s">
        <v>12</v>
      </c>
      <c r="F16" s="94">
        <v>802</v>
      </c>
      <c r="G16" s="73">
        <v>451</v>
      </c>
      <c r="H16" s="44">
        <v>98</v>
      </c>
      <c r="I16" s="44">
        <v>88</v>
      </c>
      <c r="J16" s="44">
        <v>64</v>
      </c>
      <c r="K16" s="44">
        <v>11</v>
      </c>
      <c r="L16" s="44">
        <v>55</v>
      </c>
      <c r="M16" s="44">
        <v>53</v>
      </c>
      <c r="N16" s="44">
        <v>10</v>
      </c>
      <c r="O16" s="44">
        <v>16</v>
      </c>
      <c r="P16" s="44">
        <v>40</v>
      </c>
      <c r="Q16" s="44">
        <v>8</v>
      </c>
      <c r="R16" s="44">
        <v>8</v>
      </c>
      <c r="S16" s="73">
        <v>443</v>
      </c>
      <c r="T16" s="90">
        <v>56.23</v>
      </c>
      <c r="U16" s="91">
        <f t="shared" si="0"/>
        <v>43.77</v>
      </c>
    </row>
    <row r="17" spans="1:21" ht="12.75">
      <c r="A17" s="4"/>
      <c r="B17" s="95" t="s">
        <v>13</v>
      </c>
      <c r="C17" s="92" t="s">
        <v>92</v>
      </c>
      <c r="D17" s="92" t="s">
        <v>90</v>
      </c>
      <c r="E17" s="93" t="s">
        <v>9</v>
      </c>
      <c r="F17" s="94">
        <v>643</v>
      </c>
      <c r="G17" s="73">
        <v>300</v>
      </c>
      <c r="H17" s="44">
        <v>55</v>
      </c>
      <c r="I17" s="44">
        <v>37</v>
      </c>
      <c r="J17" s="44">
        <v>6</v>
      </c>
      <c r="K17" s="44">
        <v>16</v>
      </c>
      <c r="L17" s="44">
        <v>34</v>
      </c>
      <c r="M17" s="44">
        <v>29</v>
      </c>
      <c r="N17" s="44">
        <v>8</v>
      </c>
      <c r="O17" s="44">
        <v>24</v>
      </c>
      <c r="P17" s="44">
        <v>29</v>
      </c>
      <c r="Q17" s="44">
        <v>5</v>
      </c>
      <c r="R17" s="44">
        <v>7</v>
      </c>
      <c r="S17" s="73">
        <v>295</v>
      </c>
      <c r="T17" s="90">
        <v>46.66</v>
      </c>
      <c r="U17" s="91">
        <f t="shared" si="0"/>
        <v>53.34</v>
      </c>
    </row>
    <row r="18" spans="2:21" ht="12.75">
      <c r="B18" s="95" t="s">
        <v>13</v>
      </c>
      <c r="C18" s="92" t="s">
        <v>92</v>
      </c>
      <c r="D18" s="92" t="s">
        <v>90</v>
      </c>
      <c r="E18" s="93" t="s">
        <v>10</v>
      </c>
      <c r="F18" s="94">
        <v>721</v>
      </c>
      <c r="G18" s="73">
        <v>398</v>
      </c>
      <c r="H18" s="44">
        <v>69</v>
      </c>
      <c r="I18" s="44">
        <v>60</v>
      </c>
      <c r="J18" s="44">
        <v>51</v>
      </c>
      <c r="K18" s="44">
        <v>14</v>
      </c>
      <c r="L18" s="44">
        <v>49</v>
      </c>
      <c r="M18" s="44">
        <v>57</v>
      </c>
      <c r="N18" s="44">
        <v>16</v>
      </c>
      <c r="O18" s="44">
        <v>28</v>
      </c>
      <c r="P18" s="44">
        <v>42</v>
      </c>
      <c r="Q18" s="44">
        <v>4</v>
      </c>
      <c r="R18" s="44">
        <v>8</v>
      </c>
      <c r="S18" s="73">
        <v>394</v>
      </c>
      <c r="T18" s="90">
        <v>55.2</v>
      </c>
      <c r="U18" s="91">
        <f t="shared" si="0"/>
        <v>44.8</v>
      </c>
    </row>
    <row r="19" spans="2:21" ht="12.75">
      <c r="B19" s="95" t="s">
        <v>104</v>
      </c>
      <c r="C19" s="92" t="s">
        <v>92</v>
      </c>
      <c r="D19" s="92" t="s">
        <v>91</v>
      </c>
      <c r="E19" s="93" t="s">
        <v>9</v>
      </c>
      <c r="F19" s="94">
        <v>860</v>
      </c>
      <c r="G19" s="73">
        <v>427</v>
      </c>
      <c r="H19" s="44">
        <v>69</v>
      </c>
      <c r="I19" s="44">
        <v>43</v>
      </c>
      <c r="J19" s="44">
        <v>57</v>
      </c>
      <c r="K19" s="44">
        <v>38</v>
      </c>
      <c r="L19" s="44">
        <v>46</v>
      </c>
      <c r="M19" s="44">
        <v>30</v>
      </c>
      <c r="N19" s="44">
        <v>22</v>
      </c>
      <c r="O19" s="44">
        <v>55</v>
      </c>
      <c r="P19" s="44">
        <v>58</v>
      </c>
      <c r="Q19" s="44">
        <v>7</v>
      </c>
      <c r="R19" s="44">
        <v>2</v>
      </c>
      <c r="S19" s="73">
        <v>420</v>
      </c>
      <c r="T19" s="90">
        <v>49.65</v>
      </c>
      <c r="U19" s="91">
        <f t="shared" si="0"/>
        <v>50.35</v>
      </c>
    </row>
    <row r="20" spans="2:21" ht="12.75">
      <c r="B20" s="95" t="s">
        <v>104</v>
      </c>
      <c r="C20" s="92" t="s">
        <v>92</v>
      </c>
      <c r="D20" s="92" t="s">
        <v>91</v>
      </c>
      <c r="E20" s="93" t="s">
        <v>10</v>
      </c>
      <c r="F20" s="94">
        <v>795</v>
      </c>
      <c r="G20" s="73">
        <v>395</v>
      </c>
      <c r="H20" s="44">
        <v>76</v>
      </c>
      <c r="I20" s="44">
        <v>35</v>
      </c>
      <c r="J20" s="44">
        <v>63</v>
      </c>
      <c r="K20" s="44">
        <v>31</v>
      </c>
      <c r="L20" s="44">
        <v>42</v>
      </c>
      <c r="M20" s="44">
        <v>25</v>
      </c>
      <c r="N20" s="44">
        <v>14</v>
      </c>
      <c r="O20" s="44">
        <v>37</v>
      </c>
      <c r="P20" s="44">
        <v>57</v>
      </c>
      <c r="Q20" s="44">
        <v>12</v>
      </c>
      <c r="R20" s="44">
        <v>3</v>
      </c>
      <c r="S20" s="73">
        <v>383</v>
      </c>
      <c r="T20" s="90">
        <v>45.17647058823529</v>
      </c>
      <c r="U20" s="91">
        <f t="shared" si="0"/>
        <v>54.82352941176471</v>
      </c>
    </row>
    <row r="21" spans="2:21" ht="12.75">
      <c r="B21" s="95" t="s">
        <v>74</v>
      </c>
      <c r="C21" s="92" t="s">
        <v>92</v>
      </c>
      <c r="D21" s="92" t="s">
        <v>93</v>
      </c>
      <c r="E21" s="93" t="s">
        <v>9</v>
      </c>
      <c r="F21" s="94">
        <v>795</v>
      </c>
      <c r="G21" s="73">
        <v>383</v>
      </c>
      <c r="H21" s="44">
        <v>63</v>
      </c>
      <c r="I21" s="44">
        <v>48</v>
      </c>
      <c r="J21" s="44">
        <v>55</v>
      </c>
      <c r="K21" s="44">
        <v>27</v>
      </c>
      <c r="L21" s="44">
        <v>32</v>
      </c>
      <c r="M21" s="44">
        <v>36</v>
      </c>
      <c r="N21" s="44">
        <v>22</v>
      </c>
      <c r="O21" s="44">
        <v>41</v>
      </c>
      <c r="P21" s="44">
        <v>45</v>
      </c>
      <c r="Q21" s="44">
        <v>5</v>
      </c>
      <c r="R21" s="44">
        <v>9</v>
      </c>
      <c r="S21" s="73">
        <v>378</v>
      </c>
      <c r="T21" s="90">
        <v>48.18</v>
      </c>
      <c r="U21" s="91">
        <f t="shared" si="0"/>
        <v>51.82</v>
      </c>
    </row>
    <row r="22" spans="2:21" ht="12.75">
      <c r="B22" s="95" t="s">
        <v>74</v>
      </c>
      <c r="C22" s="92" t="s">
        <v>92</v>
      </c>
      <c r="D22" s="92" t="s">
        <v>93</v>
      </c>
      <c r="E22" s="93" t="s">
        <v>10</v>
      </c>
      <c r="F22" s="94">
        <v>788</v>
      </c>
      <c r="G22" s="73">
        <v>371</v>
      </c>
      <c r="H22" s="44">
        <v>59</v>
      </c>
      <c r="I22" s="44">
        <v>41</v>
      </c>
      <c r="J22" s="44">
        <v>67</v>
      </c>
      <c r="K22" s="44">
        <v>23</v>
      </c>
      <c r="L22" s="44">
        <v>36</v>
      </c>
      <c r="M22" s="44">
        <v>27</v>
      </c>
      <c r="N22" s="44">
        <v>16</v>
      </c>
      <c r="O22" s="44">
        <v>38</v>
      </c>
      <c r="P22" s="44">
        <v>49</v>
      </c>
      <c r="Q22" s="44">
        <v>9</v>
      </c>
      <c r="R22" s="44">
        <v>6</v>
      </c>
      <c r="S22" s="73">
        <v>362</v>
      </c>
      <c r="T22" s="90">
        <v>47.08</v>
      </c>
      <c r="U22" s="91">
        <f t="shared" si="0"/>
        <v>52.92</v>
      </c>
    </row>
    <row r="23" spans="2:21" ht="12.75">
      <c r="B23" s="95" t="s">
        <v>74</v>
      </c>
      <c r="C23" s="92" t="s">
        <v>92</v>
      </c>
      <c r="D23" s="92" t="s">
        <v>94</v>
      </c>
      <c r="E23" s="92" t="s">
        <v>9</v>
      </c>
      <c r="F23" s="94">
        <v>584</v>
      </c>
      <c r="G23" s="73">
        <v>285</v>
      </c>
      <c r="H23" s="44">
        <v>43</v>
      </c>
      <c r="I23" s="44">
        <v>21</v>
      </c>
      <c r="J23" s="44">
        <v>36</v>
      </c>
      <c r="K23" s="44">
        <v>31</v>
      </c>
      <c r="L23" s="44">
        <v>42</v>
      </c>
      <c r="M23" s="44">
        <v>12</v>
      </c>
      <c r="N23" s="44">
        <v>9</v>
      </c>
      <c r="O23" s="44">
        <v>44</v>
      </c>
      <c r="P23" s="44">
        <v>37</v>
      </c>
      <c r="Q23" s="44">
        <v>6</v>
      </c>
      <c r="R23" s="44">
        <v>4</v>
      </c>
      <c r="S23" s="73">
        <v>279</v>
      </c>
      <c r="T23" s="90">
        <v>48.8</v>
      </c>
      <c r="U23" s="91">
        <f t="shared" si="0"/>
        <v>51.2</v>
      </c>
    </row>
    <row r="24" spans="2:21" ht="12.75">
      <c r="B24" s="95" t="s">
        <v>74</v>
      </c>
      <c r="C24" s="92" t="s">
        <v>92</v>
      </c>
      <c r="D24" s="92" t="s">
        <v>94</v>
      </c>
      <c r="E24" s="92" t="s">
        <v>10</v>
      </c>
      <c r="F24" s="94">
        <v>619</v>
      </c>
      <c r="G24" s="73">
        <v>306</v>
      </c>
      <c r="H24" s="44">
        <v>57</v>
      </c>
      <c r="I24" s="44">
        <v>21</v>
      </c>
      <c r="J24" s="44">
        <v>36</v>
      </c>
      <c r="K24" s="44">
        <v>41</v>
      </c>
      <c r="L24" s="44">
        <v>30</v>
      </c>
      <c r="M24" s="44">
        <v>13</v>
      </c>
      <c r="N24" s="44">
        <v>15</v>
      </c>
      <c r="O24" s="44">
        <v>52</v>
      </c>
      <c r="P24" s="44">
        <v>32</v>
      </c>
      <c r="Q24" s="44">
        <v>4</v>
      </c>
      <c r="R24" s="44">
        <v>5</v>
      </c>
      <c r="S24" s="73">
        <v>302</v>
      </c>
      <c r="T24" s="90">
        <v>49.43</v>
      </c>
      <c r="U24" s="91">
        <f t="shared" si="0"/>
        <v>50.57</v>
      </c>
    </row>
    <row r="25" spans="2:21" ht="12.75">
      <c r="B25" s="95" t="s">
        <v>74</v>
      </c>
      <c r="C25" s="92" t="s">
        <v>92</v>
      </c>
      <c r="D25" s="92" t="s">
        <v>94</v>
      </c>
      <c r="E25" s="93" t="s">
        <v>62</v>
      </c>
      <c r="F25" s="94">
        <v>659</v>
      </c>
      <c r="G25" s="73">
        <v>314</v>
      </c>
      <c r="H25" s="44">
        <v>58</v>
      </c>
      <c r="I25" s="44">
        <v>23</v>
      </c>
      <c r="J25" s="44">
        <v>40</v>
      </c>
      <c r="K25" s="44">
        <v>38</v>
      </c>
      <c r="L25" s="44">
        <v>47</v>
      </c>
      <c r="M25" s="44">
        <v>13</v>
      </c>
      <c r="N25" s="44">
        <v>16</v>
      </c>
      <c r="O25" s="44">
        <v>47</v>
      </c>
      <c r="P25" s="44">
        <v>31</v>
      </c>
      <c r="Q25" s="44">
        <v>0</v>
      </c>
      <c r="R25" s="44">
        <v>1</v>
      </c>
      <c r="S25" s="73">
        <v>314</v>
      </c>
      <c r="T25" s="90">
        <v>47.65</v>
      </c>
      <c r="U25" s="91">
        <f t="shared" si="0"/>
        <v>52.35</v>
      </c>
    </row>
    <row r="26" spans="2:21" ht="12.75">
      <c r="B26" s="95" t="s">
        <v>75</v>
      </c>
      <c r="C26" s="92" t="s">
        <v>95</v>
      </c>
      <c r="D26" s="92" t="s">
        <v>89</v>
      </c>
      <c r="E26" s="93" t="s">
        <v>9</v>
      </c>
      <c r="F26" s="94">
        <v>534</v>
      </c>
      <c r="G26" s="73">
        <v>313</v>
      </c>
      <c r="H26" s="44">
        <v>82</v>
      </c>
      <c r="I26" s="44">
        <v>46</v>
      </c>
      <c r="J26" s="44">
        <v>32</v>
      </c>
      <c r="K26" s="44">
        <v>15</v>
      </c>
      <c r="L26" s="44">
        <v>31</v>
      </c>
      <c r="M26" s="44">
        <v>42</v>
      </c>
      <c r="N26" s="44">
        <v>10</v>
      </c>
      <c r="O26" s="44">
        <v>26</v>
      </c>
      <c r="P26" s="44">
        <v>20</v>
      </c>
      <c r="Q26" s="44">
        <v>3</v>
      </c>
      <c r="R26" s="44">
        <v>6</v>
      </c>
      <c r="S26" s="73">
        <v>310</v>
      </c>
      <c r="T26" s="90">
        <v>58.61</v>
      </c>
      <c r="U26" s="91">
        <f t="shared" si="0"/>
        <v>41.39</v>
      </c>
    </row>
    <row r="27" spans="2:21" ht="12.75">
      <c r="B27" s="95" t="s">
        <v>75</v>
      </c>
      <c r="C27" s="92" t="s">
        <v>95</v>
      </c>
      <c r="D27" s="92" t="s">
        <v>89</v>
      </c>
      <c r="E27" s="93" t="s">
        <v>10</v>
      </c>
      <c r="F27" s="94">
        <v>583</v>
      </c>
      <c r="G27" s="73">
        <v>390</v>
      </c>
      <c r="H27" s="44">
        <v>94</v>
      </c>
      <c r="I27" s="44">
        <v>61</v>
      </c>
      <c r="J27" s="44">
        <v>44</v>
      </c>
      <c r="K27" s="44">
        <v>23</v>
      </c>
      <c r="L27" s="44">
        <v>37</v>
      </c>
      <c r="M27" s="44">
        <v>64</v>
      </c>
      <c r="N27" s="44">
        <v>10</v>
      </c>
      <c r="O27" s="44">
        <v>22</v>
      </c>
      <c r="P27" s="44">
        <v>22</v>
      </c>
      <c r="Q27" s="44">
        <v>5</v>
      </c>
      <c r="R27" s="44">
        <v>8</v>
      </c>
      <c r="S27" s="73">
        <v>385</v>
      </c>
      <c r="T27" s="90">
        <v>66.9</v>
      </c>
      <c r="U27" s="91">
        <f t="shared" si="0"/>
        <v>33.099999999999994</v>
      </c>
    </row>
    <row r="28" spans="2:21" ht="12.75">
      <c r="B28" s="95" t="s">
        <v>67</v>
      </c>
      <c r="C28" s="92" t="s">
        <v>95</v>
      </c>
      <c r="D28" s="92" t="s">
        <v>90</v>
      </c>
      <c r="E28" s="93" t="s">
        <v>9</v>
      </c>
      <c r="F28" s="94">
        <v>761</v>
      </c>
      <c r="G28" s="73">
        <v>396</v>
      </c>
      <c r="H28" s="44">
        <v>77</v>
      </c>
      <c r="I28" s="44">
        <v>53</v>
      </c>
      <c r="J28" s="44">
        <v>57</v>
      </c>
      <c r="K28" s="44">
        <v>35</v>
      </c>
      <c r="L28" s="44">
        <v>31</v>
      </c>
      <c r="M28" s="44">
        <v>27</v>
      </c>
      <c r="N28" s="44">
        <v>13</v>
      </c>
      <c r="O28" s="44">
        <v>38</v>
      </c>
      <c r="P28" s="44">
        <v>53</v>
      </c>
      <c r="Q28" s="44">
        <v>8</v>
      </c>
      <c r="R28" s="44">
        <v>4</v>
      </c>
      <c r="S28" s="73">
        <v>388</v>
      </c>
      <c r="T28" s="90">
        <v>52.04</v>
      </c>
      <c r="U28" s="91">
        <f t="shared" si="0"/>
        <v>47.96</v>
      </c>
    </row>
    <row r="29" spans="2:21" ht="12.75">
      <c r="B29" s="95" t="s">
        <v>67</v>
      </c>
      <c r="C29" s="92" t="s">
        <v>95</v>
      </c>
      <c r="D29" s="92" t="s">
        <v>90</v>
      </c>
      <c r="E29" s="93" t="s">
        <v>10</v>
      </c>
      <c r="F29" s="94">
        <v>764</v>
      </c>
      <c r="G29" s="73">
        <v>409</v>
      </c>
      <c r="H29" s="44">
        <v>69</v>
      </c>
      <c r="I29" s="44">
        <v>43</v>
      </c>
      <c r="J29" s="44">
        <v>50</v>
      </c>
      <c r="K29" s="44">
        <v>32</v>
      </c>
      <c r="L29" s="44">
        <v>40</v>
      </c>
      <c r="M29" s="44">
        <v>48</v>
      </c>
      <c r="N29" s="44">
        <v>30</v>
      </c>
      <c r="O29" s="44">
        <v>35</v>
      </c>
      <c r="P29" s="44">
        <v>46</v>
      </c>
      <c r="Q29" s="44">
        <v>6</v>
      </c>
      <c r="R29" s="44">
        <v>10</v>
      </c>
      <c r="S29" s="73">
        <v>403</v>
      </c>
      <c r="T29" s="90">
        <v>53.53</v>
      </c>
      <c r="U29" s="91">
        <f t="shared" si="0"/>
        <v>46.47</v>
      </c>
    </row>
    <row r="30" spans="2:21" ht="12.75">
      <c r="B30" s="95" t="s">
        <v>18</v>
      </c>
      <c r="C30" s="92" t="s">
        <v>95</v>
      </c>
      <c r="D30" s="92" t="s">
        <v>91</v>
      </c>
      <c r="E30" s="93" t="s">
        <v>9</v>
      </c>
      <c r="F30" s="94">
        <v>675</v>
      </c>
      <c r="G30" s="73">
        <v>333</v>
      </c>
      <c r="H30" s="44">
        <v>40</v>
      </c>
      <c r="I30" s="44">
        <v>57</v>
      </c>
      <c r="J30" s="44">
        <v>49</v>
      </c>
      <c r="K30" s="44">
        <v>32</v>
      </c>
      <c r="L30" s="44">
        <v>40</v>
      </c>
      <c r="M30" s="44">
        <v>21</v>
      </c>
      <c r="N30" s="44">
        <v>11</v>
      </c>
      <c r="O30" s="44">
        <v>41</v>
      </c>
      <c r="P30" s="44">
        <v>33</v>
      </c>
      <c r="Q30" s="44">
        <v>4</v>
      </c>
      <c r="R30" s="44">
        <v>5</v>
      </c>
      <c r="S30" s="73">
        <v>329</v>
      </c>
      <c r="T30" s="90">
        <v>49.33</v>
      </c>
      <c r="U30" s="91">
        <f t="shared" si="0"/>
        <v>50.67</v>
      </c>
    </row>
    <row r="31" spans="2:21" ht="12.75">
      <c r="B31" s="95" t="s">
        <v>18</v>
      </c>
      <c r="C31" s="92" t="s">
        <v>95</v>
      </c>
      <c r="D31" s="92" t="s">
        <v>91</v>
      </c>
      <c r="E31" s="93" t="s">
        <v>10</v>
      </c>
      <c r="F31" s="94">
        <v>632</v>
      </c>
      <c r="G31" s="73">
        <v>289</v>
      </c>
      <c r="H31" s="44">
        <v>40</v>
      </c>
      <c r="I31" s="44">
        <v>56</v>
      </c>
      <c r="J31" s="44">
        <v>23</v>
      </c>
      <c r="K31" s="44">
        <v>23</v>
      </c>
      <c r="L31" s="44">
        <v>43</v>
      </c>
      <c r="M31" s="44">
        <v>22</v>
      </c>
      <c r="N31" s="44">
        <v>10</v>
      </c>
      <c r="O31" s="44">
        <v>34</v>
      </c>
      <c r="P31" s="44">
        <v>28</v>
      </c>
      <c r="Q31" s="44">
        <v>2</v>
      </c>
      <c r="R31" s="44">
        <v>8</v>
      </c>
      <c r="S31" s="73">
        <v>287</v>
      </c>
      <c r="T31" s="90">
        <v>45.73</v>
      </c>
      <c r="U31" s="91">
        <f t="shared" si="0"/>
        <v>54.27</v>
      </c>
    </row>
    <row r="32" spans="2:21" ht="12.75">
      <c r="B32" s="95" t="s">
        <v>105</v>
      </c>
      <c r="C32" s="92" t="s">
        <v>95</v>
      </c>
      <c r="D32" s="92" t="s">
        <v>93</v>
      </c>
      <c r="E32" s="93" t="s">
        <v>9</v>
      </c>
      <c r="F32" s="94">
        <v>606</v>
      </c>
      <c r="G32" s="73">
        <v>319</v>
      </c>
      <c r="H32" s="44">
        <v>78</v>
      </c>
      <c r="I32" s="44">
        <v>30</v>
      </c>
      <c r="J32" s="44">
        <v>54</v>
      </c>
      <c r="K32" s="44">
        <v>33</v>
      </c>
      <c r="L32" s="44">
        <v>30</v>
      </c>
      <c r="M32" s="44">
        <v>33</v>
      </c>
      <c r="N32" s="44">
        <v>14</v>
      </c>
      <c r="O32" s="44">
        <v>27</v>
      </c>
      <c r="P32" s="44">
        <v>15</v>
      </c>
      <c r="Q32" s="44">
        <v>0</v>
      </c>
      <c r="R32" s="44">
        <v>5</v>
      </c>
      <c r="S32" s="73">
        <v>319</v>
      </c>
      <c r="T32" s="90">
        <v>52.64</v>
      </c>
      <c r="U32" s="91">
        <f t="shared" si="0"/>
        <v>47.36</v>
      </c>
    </row>
    <row r="33" spans="2:21" ht="12.75">
      <c r="B33" s="95" t="s">
        <v>105</v>
      </c>
      <c r="C33" s="92" t="s">
        <v>95</v>
      </c>
      <c r="D33" s="92" t="s">
        <v>93</v>
      </c>
      <c r="E33" s="93" t="s">
        <v>10</v>
      </c>
      <c r="F33" s="94">
        <v>621</v>
      </c>
      <c r="G33" s="73">
        <v>359</v>
      </c>
      <c r="H33" s="44">
        <v>87</v>
      </c>
      <c r="I33" s="44">
        <v>36</v>
      </c>
      <c r="J33" s="44">
        <v>64</v>
      </c>
      <c r="K33" s="44">
        <v>13</v>
      </c>
      <c r="L33" s="44">
        <v>29</v>
      </c>
      <c r="M33" s="44">
        <v>40</v>
      </c>
      <c r="N33" s="44">
        <v>12</v>
      </c>
      <c r="O33" s="44">
        <v>39</v>
      </c>
      <c r="P33" s="44">
        <v>30</v>
      </c>
      <c r="Q33" s="44">
        <v>5</v>
      </c>
      <c r="R33" s="44">
        <v>4</v>
      </c>
      <c r="S33" s="73">
        <v>354</v>
      </c>
      <c r="T33" s="90">
        <v>57.81</v>
      </c>
      <c r="U33" s="91">
        <f t="shared" si="0"/>
        <v>42.19</v>
      </c>
    </row>
    <row r="34" spans="2:21" ht="12.75">
      <c r="B34" s="95" t="s">
        <v>75</v>
      </c>
      <c r="C34" s="92" t="s">
        <v>95</v>
      </c>
      <c r="D34" s="92" t="s">
        <v>94</v>
      </c>
      <c r="E34" s="93" t="s">
        <v>12</v>
      </c>
      <c r="F34" s="94">
        <v>895</v>
      </c>
      <c r="G34" s="73">
        <v>526</v>
      </c>
      <c r="H34" s="44">
        <v>126</v>
      </c>
      <c r="I34" s="44">
        <v>93</v>
      </c>
      <c r="J34" s="44">
        <v>65</v>
      </c>
      <c r="K34" s="44">
        <v>16</v>
      </c>
      <c r="L34" s="44">
        <v>43</v>
      </c>
      <c r="M34" s="44">
        <v>83</v>
      </c>
      <c r="N34" s="44">
        <v>10</v>
      </c>
      <c r="O34" s="44">
        <v>39</v>
      </c>
      <c r="P34" s="44">
        <v>37</v>
      </c>
      <c r="Q34" s="44">
        <v>7</v>
      </c>
      <c r="R34" s="44">
        <v>7</v>
      </c>
      <c r="S34" s="73">
        <v>519</v>
      </c>
      <c r="T34" s="90">
        <v>58.77</v>
      </c>
      <c r="U34" s="91">
        <f t="shared" si="0"/>
        <v>41.23</v>
      </c>
    </row>
    <row r="35" spans="2:21" ht="12.75">
      <c r="B35" s="95" t="s">
        <v>67</v>
      </c>
      <c r="C35" s="92" t="s">
        <v>95</v>
      </c>
      <c r="D35" s="92" t="s">
        <v>96</v>
      </c>
      <c r="E35" s="93" t="s">
        <v>9</v>
      </c>
      <c r="F35" s="94">
        <v>741</v>
      </c>
      <c r="G35" s="73">
        <v>389</v>
      </c>
      <c r="H35" s="44">
        <v>76</v>
      </c>
      <c r="I35" s="44">
        <v>70</v>
      </c>
      <c r="J35" s="44">
        <v>38</v>
      </c>
      <c r="K35" s="44">
        <v>33</v>
      </c>
      <c r="L35" s="44">
        <v>50</v>
      </c>
      <c r="M35" s="44">
        <v>47</v>
      </c>
      <c r="N35" s="44">
        <v>10</v>
      </c>
      <c r="O35" s="44">
        <v>34</v>
      </c>
      <c r="P35" s="44">
        <v>21</v>
      </c>
      <c r="Q35" s="44">
        <v>6</v>
      </c>
      <c r="R35" s="44">
        <v>4</v>
      </c>
      <c r="S35" s="73">
        <v>383</v>
      </c>
      <c r="T35" s="90">
        <v>52.5</v>
      </c>
      <c r="U35" s="91">
        <f t="shared" si="0"/>
        <v>47.5</v>
      </c>
    </row>
    <row r="36" spans="2:21" ht="12.75">
      <c r="B36" s="95" t="s">
        <v>67</v>
      </c>
      <c r="C36" s="92" t="s">
        <v>95</v>
      </c>
      <c r="D36" s="92" t="s">
        <v>96</v>
      </c>
      <c r="E36" s="93" t="s">
        <v>10</v>
      </c>
      <c r="F36" s="94">
        <v>729</v>
      </c>
      <c r="G36" s="73">
        <v>423</v>
      </c>
      <c r="H36" s="44">
        <v>80</v>
      </c>
      <c r="I36" s="44">
        <v>65</v>
      </c>
      <c r="J36" s="44">
        <v>48</v>
      </c>
      <c r="K36" s="44">
        <v>23</v>
      </c>
      <c r="L36" s="44">
        <v>52</v>
      </c>
      <c r="M36" s="44">
        <v>63</v>
      </c>
      <c r="N36" s="44">
        <v>10</v>
      </c>
      <c r="O36" s="44">
        <v>33</v>
      </c>
      <c r="P36" s="44">
        <v>31</v>
      </c>
      <c r="Q36" s="44">
        <v>9</v>
      </c>
      <c r="R36" s="44">
        <v>9</v>
      </c>
      <c r="S36" s="73">
        <v>414</v>
      </c>
      <c r="T36" s="90">
        <v>58.02</v>
      </c>
      <c r="U36" s="91">
        <f t="shared" si="0"/>
        <v>41.98</v>
      </c>
    </row>
    <row r="37" spans="2:21" ht="12.75">
      <c r="B37" s="95" t="s">
        <v>18</v>
      </c>
      <c r="C37" s="92" t="s">
        <v>95</v>
      </c>
      <c r="D37" s="92" t="s">
        <v>97</v>
      </c>
      <c r="E37" s="93" t="s">
        <v>12</v>
      </c>
      <c r="F37" s="94">
        <v>893</v>
      </c>
      <c r="G37" s="73">
        <v>431</v>
      </c>
      <c r="H37" s="44">
        <v>40</v>
      </c>
      <c r="I37" s="44">
        <v>52</v>
      </c>
      <c r="J37" s="44">
        <v>71</v>
      </c>
      <c r="K37" s="44">
        <v>47</v>
      </c>
      <c r="L37" s="44">
        <v>50</v>
      </c>
      <c r="M37" s="44">
        <v>21</v>
      </c>
      <c r="N37" s="44">
        <v>23</v>
      </c>
      <c r="O37" s="44">
        <v>69</v>
      </c>
      <c r="P37" s="44">
        <v>48</v>
      </c>
      <c r="Q37" s="44">
        <v>8</v>
      </c>
      <c r="R37" s="44">
        <v>2</v>
      </c>
      <c r="S37" s="73">
        <v>423</v>
      </c>
      <c r="T37" s="90">
        <v>48.26</v>
      </c>
      <c r="U37" s="91">
        <f t="shared" si="0"/>
        <v>51.74</v>
      </c>
    </row>
    <row r="38" spans="2:21" ht="12.75">
      <c r="B38" s="95" t="s">
        <v>77</v>
      </c>
      <c r="C38" s="92" t="s">
        <v>95</v>
      </c>
      <c r="D38" s="92" t="s">
        <v>98</v>
      </c>
      <c r="E38" s="93" t="s">
        <v>9</v>
      </c>
      <c r="F38" s="94">
        <v>803</v>
      </c>
      <c r="G38" s="73">
        <v>451</v>
      </c>
      <c r="H38" s="44">
        <v>87</v>
      </c>
      <c r="I38" s="44">
        <v>45</v>
      </c>
      <c r="J38" s="44">
        <v>70</v>
      </c>
      <c r="K38" s="44">
        <v>38</v>
      </c>
      <c r="L38" s="44">
        <v>22</v>
      </c>
      <c r="M38" s="44">
        <v>41</v>
      </c>
      <c r="N38" s="44">
        <v>19</v>
      </c>
      <c r="O38" s="44">
        <v>67</v>
      </c>
      <c r="P38" s="44">
        <v>48</v>
      </c>
      <c r="Q38" s="44">
        <v>7</v>
      </c>
      <c r="R38" s="44">
        <v>7</v>
      </c>
      <c r="S38" s="73">
        <v>444</v>
      </c>
      <c r="T38" s="90">
        <v>56.16</v>
      </c>
      <c r="U38" s="91">
        <f t="shared" si="0"/>
        <v>43.84</v>
      </c>
    </row>
    <row r="39" spans="2:21" ht="12.75">
      <c r="B39" s="95" t="s">
        <v>77</v>
      </c>
      <c r="C39" s="92" t="s">
        <v>95</v>
      </c>
      <c r="D39" s="92" t="s">
        <v>98</v>
      </c>
      <c r="E39" s="93" t="s">
        <v>10</v>
      </c>
      <c r="F39" s="94">
        <v>818</v>
      </c>
      <c r="G39" s="73">
        <v>441</v>
      </c>
      <c r="H39" s="44">
        <v>78</v>
      </c>
      <c r="I39" s="44">
        <v>32</v>
      </c>
      <c r="J39" s="44">
        <v>66</v>
      </c>
      <c r="K39" s="44">
        <v>39</v>
      </c>
      <c r="L39" s="44">
        <v>24</v>
      </c>
      <c r="M39" s="44">
        <v>39</v>
      </c>
      <c r="N39" s="44">
        <v>27</v>
      </c>
      <c r="O39" s="44">
        <v>64</v>
      </c>
      <c r="P39" s="44">
        <v>53</v>
      </c>
      <c r="Q39" s="44">
        <v>7</v>
      </c>
      <c r="R39" s="44">
        <v>12</v>
      </c>
      <c r="S39" s="73">
        <v>434</v>
      </c>
      <c r="T39" s="90">
        <v>53.91</v>
      </c>
      <c r="U39" s="91">
        <f t="shared" si="0"/>
        <v>46.09</v>
      </c>
    </row>
    <row r="40" spans="2:21" ht="12.75">
      <c r="B40" s="95" t="s">
        <v>72</v>
      </c>
      <c r="C40" s="92" t="s">
        <v>95</v>
      </c>
      <c r="D40" s="92" t="s">
        <v>99</v>
      </c>
      <c r="E40" s="93" t="s">
        <v>9</v>
      </c>
      <c r="F40" s="94">
        <v>605</v>
      </c>
      <c r="G40" s="73">
        <v>291</v>
      </c>
      <c r="H40" s="44">
        <v>42</v>
      </c>
      <c r="I40" s="44">
        <v>43</v>
      </c>
      <c r="J40" s="44">
        <v>27</v>
      </c>
      <c r="K40" s="44">
        <v>15</v>
      </c>
      <c r="L40" s="44">
        <v>42</v>
      </c>
      <c r="M40" s="44">
        <v>25</v>
      </c>
      <c r="N40" s="44">
        <v>14</v>
      </c>
      <c r="O40" s="44">
        <v>40</v>
      </c>
      <c r="P40" s="44">
        <v>35</v>
      </c>
      <c r="Q40" s="44">
        <v>5</v>
      </c>
      <c r="R40" s="44">
        <v>3</v>
      </c>
      <c r="S40" s="73">
        <v>286</v>
      </c>
      <c r="T40" s="90">
        <v>48.1</v>
      </c>
      <c r="U40" s="91">
        <f t="shared" si="0"/>
        <v>51.9</v>
      </c>
    </row>
    <row r="41" spans="2:21" ht="12.75">
      <c r="B41" s="95" t="s">
        <v>72</v>
      </c>
      <c r="C41" s="92" t="s">
        <v>95</v>
      </c>
      <c r="D41" s="92" t="s">
        <v>99</v>
      </c>
      <c r="E41" s="93" t="s">
        <v>10</v>
      </c>
      <c r="F41" s="94">
        <v>635</v>
      </c>
      <c r="G41" s="73">
        <v>288</v>
      </c>
      <c r="H41" s="44">
        <v>36</v>
      </c>
      <c r="I41" s="44">
        <v>41</v>
      </c>
      <c r="J41" s="44">
        <v>29</v>
      </c>
      <c r="K41" s="44">
        <v>26</v>
      </c>
      <c r="L41" s="44">
        <v>42</v>
      </c>
      <c r="M41" s="44">
        <v>27</v>
      </c>
      <c r="N41" s="44">
        <v>10</v>
      </c>
      <c r="O41" s="44">
        <v>47</v>
      </c>
      <c r="P41" s="44">
        <v>23</v>
      </c>
      <c r="Q41" s="44">
        <v>2</v>
      </c>
      <c r="R41" s="44">
        <v>5</v>
      </c>
      <c r="S41" s="73">
        <v>286</v>
      </c>
      <c r="T41" s="90">
        <v>15.35</v>
      </c>
      <c r="U41" s="91">
        <f t="shared" si="0"/>
        <v>84.65</v>
      </c>
    </row>
    <row r="42" spans="2:21" ht="12.75">
      <c r="B42" s="95" t="s">
        <v>77</v>
      </c>
      <c r="C42" s="92" t="s">
        <v>95</v>
      </c>
      <c r="D42" s="92" t="s">
        <v>100</v>
      </c>
      <c r="E42" s="93" t="s">
        <v>12</v>
      </c>
      <c r="F42" s="94">
        <v>654</v>
      </c>
      <c r="G42" s="73">
        <v>411</v>
      </c>
      <c r="H42" s="44">
        <v>92</v>
      </c>
      <c r="I42" s="44">
        <v>65</v>
      </c>
      <c r="J42" s="44">
        <v>69</v>
      </c>
      <c r="K42" s="44">
        <v>22</v>
      </c>
      <c r="L42" s="44">
        <v>23</v>
      </c>
      <c r="M42" s="44">
        <v>44</v>
      </c>
      <c r="N42" s="44">
        <v>14</v>
      </c>
      <c r="O42" s="44">
        <v>37</v>
      </c>
      <c r="P42" s="44">
        <v>29</v>
      </c>
      <c r="Q42" s="44">
        <v>5</v>
      </c>
      <c r="R42" s="44">
        <v>11</v>
      </c>
      <c r="S42" s="73">
        <v>406</v>
      </c>
      <c r="T42" s="90">
        <v>62.84</v>
      </c>
      <c r="U42" s="91">
        <f t="shared" si="0"/>
        <v>37.16</v>
      </c>
    </row>
    <row r="43" spans="2:21" ht="12.75">
      <c r="B43" s="95" t="s">
        <v>105</v>
      </c>
      <c r="C43" s="93" t="s">
        <v>95</v>
      </c>
      <c r="D43" s="93" t="s">
        <v>101</v>
      </c>
      <c r="E43" s="93" t="s">
        <v>9</v>
      </c>
      <c r="F43" s="94">
        <v>454</v>
      </c>
      <c r="G43" s="73">
        <v>293</v>
      </c>
      <c r="H43" s="44">
        <v>48</v>
      </c>
      <c r="I43" s="44">
        <v>47</v>
      </c>
      <c r="J43" s="44">
        <v>40</v>
      </c>
      <c r="K43" s="44">
        <v>15</v>
      </c>
      <c r="L43" s="44">
        <v>14</v>
      </c>
      <c r="M43" s="44">
        <v>36</v>
      </c>
      <c r="N43" s="44">
        <v>4</v>
      </c>
      <c r="O43" s="44">
        <v>53</v>
      </c>
      <c r="P43" s="44">
        <v>25</v>
      </c>
      <c r="Q43" s="44">
        <v>4</v>
      </c>
      <c r="R43" s="44">
        <v>7</v>
      </c>
      <c r="S43" s="73">
        <v>289</v>
      </c>
      <c r="T43" s="90">
        <v>64.54</v>
      </c>
      <c r="U43" s="91">
        <f t="shared" si="0"/>
        <v>35.459999999999994</v>
      </c>
    </row>
    <row r="44" spans="2:21" ht="12.75">
      <c r="B44" s="95" t="s">
        <v>105</v>
      </c>
      <c r="C44" s="93" t="s">
        <v>95</v>
      </c>
      <c r="D44" s="93" t="s">
        <v>101</v>
      </c>
      <c r="E44" s="93" t="s">
        <v>10</v>
      </c>
      <c r="F44" s="94">
        <v>515</v>
      </c>
      <c r="G44" s="73">
        <v>314</v>
      </c>
      <c r="H44" s="44">
        <v>63</v>
      </c>
      <c r="I44" s="44">
        <v>44</v>
      </c>
      <c r="J44" s="44">
        <v>33</v>
      </c>
      <c r="K44" s="44">
        <v>30</v>
      </c>
      <c r="L44" s="44">
        <v>12</v>
      </c>
      <c r="M44" s="44">
        <v>42</v>
      </c>
      <c r="N44" s="44">
        <v>8</v>
      </c>
      <c r="O44" s="44">
        <v>38</v>
      </c>
      <c r="P44" s="44">
        <v>29</v>
      </c>
      <c r="Q44" s="44">
        <v>7</v>
      </c>
      <c r="R44" s="44">
        <v>8</v>
      </c>
      <c r="S44" s="73">
        <v>307</v>
      </c>
      <c r="T44" s="90">
        <v>60.97</v>
      </c>
      <c r="U44" s="91">
        <f t="shared" si="0"/>
        <v>39.03</v>
      </c>
    </row>
    <row r="45" spans="2:21" ht="12.75">
      <c r="B45" s="95" t="s">
        <v>106</v>
      </c>
      <c r="C45" s="93" t="s">
        <v>95</v>
      </c>
      <c r="D45" s="93" t="s">
        <v>102</v>
      </c>
      <c r="E45" s="93" t="s">
        <v>9</v>
      </c>
      <c r="F45" s="94">
        <v>697</v>
      </c>
      <c r="G45" s="73">
        <v>337</v>
      </c>
      <c r="H45" s="44">
        <v>44</v>
      </c>
      <c r="I45" s="44">
        <v>40</v>
      </c>
      <c r="J45" s="44">
        <v>27</v>
      </c>
      <c r="K45" s="44">
        <v>28</v>
      </c>
      <c r="L45" s="44">
        <v>39</v>
      </c>
      <c r="M45" s="44">
        <v>34</v>
      </c>
      <c r="N45" s="44">
        <v>15</v>
      </c>
      <c r="O45" s="44">
        <v>50</v>
      </c>
      <c r="P45" s="44">
        <v>55</v>
      </c>
      <c r="Q45" s="44">
        <v>3</v>
      </c>
      <c r="R45" s="44">
        <v>2</v>
      </c>
      <c r="S45" s="73">
        <v>334</v>
      </c>
      <c r="T45" s="90">
        <v>48.35</v>
      </c>
      <c r="U45" s="91">
        <f t="shared" si="0"/>
        <v>51.65</v>
      </c>
    </row>
    <row r="46" spans="2:21" ht="12.75">
      <c r="B46" s="95" t="s">
        <v>106</v>
      </c>
      <c r="C46" s="93" t="s">
        <v>95</v>
      </c>
      <c r="D46" s="93" t="s">
        <v>102</v>
      </c>
      <c r="E46" s="93" t="s">
        <v>10</v>
      </c>
      <c r="F46" s="94">
        <v>677</v>
      </c>
      <c r="G46" s="73">
        <v>302</v>
      </c>
      <c r="H46" s="44">
        <v>34</v>
      </c>
      <c r="I46" s="44">
        <v>36</v>
      </c>
      <c r="J46" s="44">
        <v>31</v>
      </c>
      <c r="K46" s="44">
        <v>29</v>
      </c>
      <c r="L46" s="44">
        <v>34</v>
      </c>
      <c r="M46" s="44">
        <v>27</v>
      </c>
      <c r="N46" s="44">
        <v>10</v>
      </c>
      <c r="O46" s="44">
        <v>59</v>
      </c>
      <c r="P46" s="44">
        <v>38</v>
      </c>
      <c r="Q46" s="44">
        <v>1</v>
      </c>
      <c r="R46" s="44">
        <v>3</v>
      </c>
      <c r="S46" s="73">
        <v>301</v>
      </c>
      <c r="T46" s="90">
        <v>44.61</v>
      </c>
      <c r="U46" s="91">
        <f t="shared" si="0"/>
        <v>55.39</v>
      </c>
    </row>
    <row r="47" spans="2:21" ht="12.75">
      <c r="B47" s="95" t="s">
        <v>106</v>
      </c>
      <c r="C47" s="93" t="s">
        <v>95</v>
      </c>
      <c r="D47" s="93" t="s">
        <v>103</v>
      </c>
      <c r="E47" s="93" t="s">
        <v>12</v>
      </c>
      <c r="F47" s="94">
        <v>828</v>
      </c>
      <c r="G47" s="73">
        <v>441</v>
      </c>
      <c r="H47" s="44">
        <v>71</v>
      </c>
      <c r="I47" s="44">
        <v>38</v>
      </c>
      <c r="J47" s="44">
        <v>65</v>
      </c>
      <c r="K47" s="44">
        <v>55</v>
      </c>
      <c r="L47" s="44">
        <v>37</v>
      </c>
      <c r="M47" s="44">
        <v>36</v>
      </c>
      <c r="N47" s="44">
        <v>16</v>
      </c>
      <c r="O47" s="44">
        <v>53</v>
      </c>
      <c r="P47" s="44">
        <v>65</v>
      </c>
      <c r="Q47" s="44">
        <v>0</v>
      </c>
      <c r="R47" s="44">
        <v>5</v>
      </c>
      <c r="S47" s="73">
        <v>441</v>
      </c>
      <c r="T47" s="90">
        <v>53.26</v>
      </c>
      <c r="U47" s="91">
        <f t="shared" si="0"/>
        <v>46.74</v>
      </c>
    </row>
    <row r="48" spans="2:21" ht="12.75">
      <c r="B48" s="95"/>
      <c r="C48" s="93"/>
      <c r="D48" s="93"/>
      <c r="E48" s="93"/>
      <c r="F48" s="94"/>
      <c r="G48" s="7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73"/>
      <c r="T48" s="90"/>
      <c r="U48" s="91"/>
    </row>
    <row r="49" spans="2:21" ht="12.75">
      <c r="B49" s="95"/>
      <c r="C49" s="93"/>
      <c r="D49" s="93"/>
      <c r="E49" s="93"/>
      <c r="F49" s="94"/>
      <c r="G49" s="7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73"/>
      <c r="T49" s="90"/>
      <c r="U49" s="91"/>
    </row>
    <row r="50" spans="2:21" ht="12.75">
      <c r="B50" s="95"/>
      <c r="C50" s="93"/>
      <c r="D50" s="93"/>
      <c r="E50" s="93"/>
      <c r="F50" s="94"/>
      <c r="G50" s="7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73"/>
      <c r="T50" s="90"/>
      <c r="U50" s="91"/>
    </row>
    <row r="51" spans="2:21" s="61" customFormat="1" ht="12.75">
      <c r="B51" s="56" t="s">
        <v>25</v>
      </c>
      <c r="C51" s="54"/>
      <c r="D51" s="54"/>
      <c r="E51" s="54"/>
      <c r="F51" s="54">
        <f aca="true" t="shared" si="1" ref="F51:S51">SUM(F10:F47)</f>
        <v>25509</v>
      </c>
      <c r="G51" s="54">
        <f t="shared" si="1"/>
        <v>13619</v>
      </c>
      <c r="H51" s="54">
        <f t="shared" si="1"/>
        <v>2452</v>
      </c>
      <c r="I51" s="54">
        <f t="shared" si="1"/>
        <v>1860</v>
      </c>
      <c r="J51" s="54">
        <f t="shared" si="1"/>
        <v>1748</v>
      </c>
      <c r="K51" s="54">
        <f t="shared" si="1"/>
        <v>1005</v>
      </c>
      <c r="L51" s="54">
        <f t="shared" si="1"/>
        <v>1411</v>
      </c>
      <c r="M51" s="54">
        <f t="shared" si="1"/>
        <v>1347</v>
      </c>
      <c r="N51" s="54">
        <f t="shared" si="1"/>
        <v>487</v>
      </c>
      <c r="O51" s="54">
        <f t="shared" si="1"/>
        <v>1477</v>
      </c>
      <c r="P51" s="54">
        <f t="shared" si="1"/>
        <v>1379</v>
      </c>
      <c r="Q51" s="54">
        <f t="shared" si="1"/>
        <v>192</v>
      </c>
      <c r="R51" s="54">
        <f t="shared" si="1"/>
        <v>211</v>
      </c>
      <c r="S51" s="54">
        <f t="shared" si="1"/>
        <v>13427</v>
      </c>
      <c r="T51" s="54">
        <f>SUM(G10:G47)</f>
        <v>13619</v>
      </c>
      <c r="U51" s="63">
        <f>F51-G51</f>
        <v>11890</v>
      </c>
    </row>
    <row r="52" spans="2:21" s="61" customFormat="1" ht="12.75">
      <c r="B52" s="56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63"/>
    </row>
    <row r="53" spans="2:23" s="64" customFormat="1" ht="12.75">
      <c r="B53" s="56" t="s">
        <v>35</v>
      </c>
      <c r="C53" s="65"/>
      <c r="D53" s="65"/>
      <c r="E53" s="65"/>
      <c r="F53" s="66"/>
      <c r="G53" s="97" t="s">
        <v>35</v>
      </c>
      <c r="H53" s="76">
        <f>(100/S51)*H51</f>
        <v>18.261711476874954</v>
      </c>
      <c r="I53" s="76">
        <f>(100/S51)*I51</f>
        <v>13.852684888657183</v>
      </c>
      <c r="J53" s="76">
        <f>(100/S51)*J51</f>
        <v>13.018544723318685</v>
      </c>
      <c r="K53" s="76">
        <f>(100/S51)*K51</f>
        <v>7.484918447903478</v>
      </c>
      <c r="L53" s="76">
        <f>(100/S51)*L51</f>
        <v>10.50867654725553</v>
      </c>
      <c r="M53" s="76">
        <f>(100/S51)*M51</f>
        <v>10.03202502420496</v>
      </c>
      <c r="N53" s="76">
        <f>(100/S51)*N51</f>
        <v>3.627020183212929</v>
      </c>
      <c r="O53" s="76">
        <f>(100/S51)*O51</f>
        <v>11.00022343040143</v>
      </c>
      <c r="P53" s="76">
        <f>(100/S51)*P51</f>
        <v>10.270350785730244</v>
      </c>
      <c r="Q53" s="76">
        <v>1.41</v>
      </c>
      <c r="R53" s="76">
        <v>1.57</v>
      </c>
      <c r="S53" s="76">
        <v>98.43</v>
      </c>
      <c r="T53" s="76">
        <v>53.39</v>
      </c>
      <c r="U53" s="98">
        <v>46.61</v>
      </c>
      <c r="V53" s="67"/>
      <c r="W53" s="67"/>
    </row>
    <row r="54" spans="2:23" s="64" customFormat="1" ht="12.75">
      <c r="B54" s="56"/>
      <c r="C54" s="65"/>
      <c r="D54" s="65"/>
      <c r="E54" s="65"/>
      <c r="F54" s="66"/>
      <c r="G54" s="6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48"/>
      <c r="U54" s="57"/>
      <c r="V54" s="67"/>
      <c r="W54" s="67"/>
    </row>
    <row r="55" spans="2:21" s="64" customFormat="1" ht="13.5" thickBot="1">
      <c r="B55" s="68" t="s">
        <v>36</v>
      </c>
      <c r="C55" s="69"/>
      <c r="D55" s="69"/>
      <c r="E55" s="69"/>
      <c r="F55" s="72">
        <v>21</v>
      </c>
      <c r="G55" s="69" t="s">
        <v>36</v>
      </c>
      <c r="H55" s="72">
        <v>4</v>
      </c>
      <c r="I55" s="72">
        <v>3</v>
      </c>
      <c r="J55" s="72">
        <v>3</v>
      </c>
      <c r="K55" s="72">
        <v>2</v>
      </c>
      <c r="L55" s="72">
        <v>2</v>
      </c>
      <c r="M55" s="72">
        <v>2</v>
      </c>
      <c r="N55" s="72">
        <v>0</v>
      </c>
      <c r="O55" s="72">
        <v>3</v>
      </c>
      <c r="P55" s="72">
        <v>2</v>
      </c>
      <c r="Q55" s="70"/>
      <c r="R55" s="70"/>
      <c r="S55" s="70"/>
      <c r="T55" s="70"/>
      <c r="U55" s="71"/>
    </row>
    <row r="57" spans="19:20" ht="12.75">
      <c r="S57" s="89"/>
      <c r="T57" s="89"/>
    </row>
  </sheetData>
  <sheetProtection/>
  <mergeCells count="3">
    <mergeCell ref="B3:H3"/>
    <mergeCell ref="B4:D4"/>
    <mergeCell ref="B1:M1"/>
  </mergeCells>
  <printOptions/>
  <pageMargins left="0.35" right="0.11811023622047245" top="0.61" bottom="1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PageLayoutView="0" workbookViewId="0" topLeftCell="A49">
      <selection activeCell="B1" sqref="B1:Y61"/>
    </sheetView>
  </sheetViews>
  <sheetFormatPr defaultColWidth="11.421875" defaultRowHeight="12.75"/>
  <cols>
    <col min="1" max="1" width="7.140625" style="1" customWidth="1"/>
    <col min="2" max="2" width="40.8515625" style="1" bestFit="1" customWidth="1"/>
    <col min="3" max="3" width="11.421875" style="1" bestFit="1" customWidth="1"/>
    <col min="4" max="4" width="6.00390625" style="1" customWidth="1"/>
    <col min="5" max="5" width="6.7109375" style="1" customWidth="1"/>
    <col min="6" max="6" width="8.140625" style="1" customWidth="1"/>
    <col min="7" max="7" width="13.140625" style="1" customWidth="1"/>
    <col min="8" max="8" width="10.28125" style="1" customWidth="1"/>
    <col min="9" max="9" width="9.8515625" style="1" customWidth="1"/>
    <col min="10" max="11" width="9.28125" style="1" customWidth="1"/>
    <col min="12" max="12" width="10.140625" style="1" customWidth="1"/>
    <col min="13" max="13" width="8.421875" style="1" customWidth="1"/>
    <col min="14" max="14" width="9.421875" style="1" customWidth="1"/>
    <col min="15" max="19" width="8.00390625" style="1" customWidth="1"/>
    <col min="20" max="20" width="13.00390625" style="1" customWidth="1"/>
    <col min="21" max="21" width="9.00390625" style="1" customWidth="1"/>
    <col min="22" max="22" width="8.28125" style="1" customWidth="1"/>
    <col min="23" max="23" width="15.421875" style="1" customWidth="1"/>
    <col min="24" max="24" width="11.57421875" style="1" customWidth="1"/>
    <col min="25" max="25" width="10.00390625" style="1" customWidth="1"/>
    <col min="26" max="16384" width="11.421875" style="1" customWidth="1"/>
  </cols>
  <sheetData>
    <row r="1" spans="1:13" ht="18">
      <c r="A1" s="4"/>
      <c r="B1" s="115" t="s">
        <v>117</v>
      </c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</row>
    <row r="2" spans="1:11" ht="12.75">
      <c r="A2" s="4"/>
      <c r="B2" s="2" t="s">
        <v>0</v>
      </c>
      <c r="C2" s="3"/>
      <c r="D2" s="4"/>
      <c r="E2" s="4"/>
      <c r="F2" s="4"/>
      <c r="G2" s="4"/>
      <c r="H2" s="4"/>
      <c r="I2"/>
      <c r="K2"/>
    </row>
    <row r="3" spans="1:11" ht="12.75">
      <c r="A3" s="4"/>
      <c r="B3" s="113" t="s">
        <v>29</v>
      </c>
      <c r="C3" s="113"/>
      <c r="D3" s="113"/>
      <c r="E3" s="113"/>
      <c r="F3" s="113"/>
      <c r="G3" s="113"/>
      <c r="H3" s="113"/>
      <c r="I3"/>
      <c r="K3"/>
    </row>
    <row r="4" spans="1:11" ht="12.75">
      <c r="A4" s="4"/>
      <c r="B4" s="114" t="s">
        <v>1</v>
      </c>
      <c r="C4" s="114"/>
      <c r="D4" s="114"/>
      <c r="E4" s="4"/>
      <c r="F4" s="4"/>
      <c r="G4" s="4"/>
      <c r="H4" s="4"/>
      <c r="I4"/>
      <c r="K4"/>
    </row>
    <row r="5" spans="1:11" ht="12.75">
      <c r="A5" s="4"/>
      <c r="B5" s="5"/>
      <c r="C5" s="5"/>
      <c r="D5" s="5"/>
      <c r="E5" s="4"/>
      <c r="F5" s="4"/>
      <c r="G5" s="4"/>
      <c r="H5" s="4"/>
      <c r="I5"/>
      <c r="K5"/>
    </row>
    <row r="6" spans="1:11" ht="12.75">
      <c r="A6" s="4"/>
      <c r="B6" s="5"/>
      <c r="C6" s="5"/>
      <c r="D6" s="5"/>
      <c r="E6" s="4"/>
      <c r="F6" s="4"/>
      <c r="G6" s="4"/>
      <c r="H6" s="4"/>
      <c r="I6"/>
      <c r="K6"/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K7" s="4"/>
    </row>
    <row r="8" spans="1:25" s="9" customFormat="1" ht="49.5" customHeight="1" thickBot="1">
      <c r="A8" s="4"/>
      <c r="B8" s="10" t="s">
        <v>39</v>
      </c>
      <c r="C8" s="11" t="s">
        <v>129</v>
      </c>
      <c r="D8" s="11" t="s">
        <v>41</v>
      </c>
      <c r="E8" s="11" t="s">
        <v>42</v>
      </c>
      <c r="F8" s="12" t="s">
        <v>38</v>
      </c>
      <c r="G8" s="42" t="s">
        <v>37</v>
      </c>
      <c r="H8" s="42" t="s">
        <v>118</v>
      </c>
      <c r="I8" s="107" t="s">
        <v>119</v>
      </c>
      <c r="J8" s="107" t="s">
        <v>120</v>
      </c>
      <c r="K8" s="107" t="s">
        <v>121</v>
      </c>
      <c r="L8" s="42" t="s">
        <v>122</v>
      </c>
      <c r="M8" s="96" t="s">
        <v>9</v>
      </c>
      <c r="N8" s="42" t="s">
        <v>27</v>
      </c>
      <c r="O8" s="107" t="s">
        <v>123</v>
      </c>
      <c r="P8" s="42" t="s">
        <v>124</v>
      </c>
      <c r="Q8" s="42" t="s">
        <v>125</v>
      </c>
      <c r="R8" s="42" t="s">
        <v>126</v>
      </c>
      <c r="S8" s="42" t="s">
        <v>127</v>
      </c>
      <c r="T8" s="42" t="s">
        <v>128</v>
      </c>
      <c r="U8" s="12" t="s">
        <v>51</v>
      </c>
      <c r="V8" s="12" t="s">
        <v>52</v>
      </c>
      <c r="W8" s="12" t="s">
        <v>32</v>
      </c>
      <c r="X8" s="12" t="s">
        <v>111</v>
      </c>
      <c r="Y8" s="32" t="s">
        <v>112</v>
      </c>
    </row>
    <row r="9" spans="1:25" s="9" customFormat="1" ht="14.25" customHeight="1">
      <c r="A9" s="4"/>
      <c r="B9" s="77"/>
      <c r="C9" s="78"/>
      <c r="D9" s="78"/>
      <c r="E9" s="78"/>
      <c r="F9" s="78"/>
      <c r="G9" s="79"/>
      <c r="H9" s="79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79"/>
      <c r="W9" s="79"/>
      <c r="X9" s="79"/>
      <c r="Y9" s="80"/>
    </row>
    <row r="10" spans="1:25" ht="12.75">
      <c r="A10" s="4"/>
      <c r="B10" s="95" t="s">
        <v>64</v>
      </c>
      <c r="C10" s="92">
        <v>1</v>
      </c>
      <c r="D10" s="92">
        <v>1</v>
      </c>
      <c r="E10" s="93" t="s">
        <v>9</v>
      </c>
      <c r="F10" s="112">
        <v>450</v>
      </c>
      <c r="G10" s="73">
        <v>306</v>
      </c>
      <c r="H10" s="44">
        <v>0</v>
      </c>
      <c r="I10" s="44">
        <v>58</v>
      </c>
      <c r="J10" s="44">
        <v>13</v>
      </c>
      <c r="K10" s="44">
        <v>14</v>
      </c>
      <c r="L10" s="44">
        <v>0</v>
      </c>
      <c r="M10" s="44">
        <v>5</v>
      </c>
      <c r="N10" s="44">
        <v>17</v>
      </c>
      <c r="O10" s="44">
        <v>8</v>
      </c>
      <c r="P10" s="44">
        <v>87</v>
      </c>
      <c r="Q10" s="44">
        <v>7</v>
      </c>
      <c r="R10" s="44">
        <v>6</v>
      </c>
      <c r="S10" s="44">
        <v>46</v>
      </c>
      <c r="T10" s="44">
        <v>41</v>
      </c>
      <c r="U10" s="43">
        <v>1</v>
      </c>
      <c r="V10" s="43">
        <v>3</v>
      </c>
      <c r="W10" s="73">
        <f>SUM(H10:T10)+V10</f>
        <v>305</v>
      </c>
      <c r="X10" s="90">
        <f>100/F10*G10</f>
        <v>68</v>
      </c>
      <c r="Y10" s="91">
        <f aca="true" t="shared" si="0" ref="Y10:Y46">(100-X10)</f>
        <v>32</v>
      </c>
    </row>
    <row r="11" spans="1:25" ht="12.75">
      <c r="A11" s="4"/>
      <c r="B11" s="95" t="s">
        <v>64</v>
      </c>
      <c r="C11" s="92">
        <v>1</v>
      </c>
      <c r="D11" s="92">
        <v>1</v>
      </c>
      <c r="E11" s="93" t="s">
        <v>10</v>
      </c>
      <c r="F11" s="112">
        <v>524</v>
      </c>
      <c r="G11" s="73">
        <v>345</v>
      </c>
      <c r="H11" s="44">
        <v>0</v>
      </c>
      <c r="I11" s="44">
        <v>77</v>
      </c>
      <c r="J11" s="44">
        <v>18</v>
      </c>
      <c r="K11" s="44">
        <v>10</v>
      </c>
      <c r="L11" s="44">
        <v>0</v>
      </c>
      <c r="M11" s="44">
        <v>7</v>
      </c>
      <c r="N11" s="44">
        <v>16</v>
      </c>
      <c r="O11" s="44">
        <v>4</v>
      </c>
      <c r="P11" s="44">
        <v>96</v>
      </c>
      <c r="Q11" s="44">
        <v>18</v>
      </c>
      <c r="R11" s="44">
        <v>3</v>
      </c>
      <c r="S11" s="44">
        <v>47</v>
      </c>
      <c r="T11" s="44">
        <v>47</v>
      </c>
      <c r="U11" s="43">
        <v>0</v>
      </c>
      <c r="V11" s="43">
        <v>2</v>
      </c>
      <c r="W11" s="73">
        <f aca="true" t="shared" si="1" ref="W11:W53">SUM(H11:T11)+V11</f>
        <v>345</v>
      </c>
      <c r="X11" s="90">
        <f aca="true" t="shared" si="2" ref="X11:X53">100/F11*G11</f>
        <v>65.83969465648856</v>
      </c>
      <c r="Y11" s="91">
        <f t="shared" si="0"/>
        <v>34.16030534351144</v>
      </c>
    </row>
    <row r="12" spans="1:25" ht="12.75">
      <c r="A12" s="4"/>
      <c r="B12" s="95" t="s">
        <v>73</v>
      </c>
      <c r="C12" s="93">
        <v>1</v>
      </c>
      <c r="D12" s="93">
        <v>2</v>
      </c>
      <c r="E12" s="93" t="s">
        <v>9</v>
      </c>
      <c r="F12" s="112">
        <v>478</v>
      </c>
      <c r="G12" s="73">
        <f>SUM(H12:T12)</f>
        <v>302</v>
      </c>
      <c r="H12" s="44">
        <v>6</v>
      </c>
      <c r="I12" s="44">
        <v>63</v>
      </c>
      <c r="J12" s="44">
        <v>14</v>
      </c>
      <c r="K12" s="44">
        <v>13</v>
      </c>
      <c r="L12" s="44">
        <v>1</v>
      </c>
      <c r="M12" s="44">
        <v>3</v>
      </c>
      <c r="N12" s="44">
        <v>10</v>
      </c>
      <c r="O12" s="44">
        <v>4</v>
      </c>
      <c r="P12" s="44">
        <v>101</v>
      </c>
      <c r="Q12" s="44">
        <v>10</v>
      </c>
      <c r="R12" s="44">
        <v>3</v>
      </c>
      <c r="S12" s="44">
        <v>41</v>
      </c>
      <c r="T12" s="44">
        <v>33</v>
      </c>
      <c r="U12" s="43">
        <v>0</v>
      </c>
      <c r="V12" s="43">
        <v>5</v>
      </c>
      <c r="W12" s="73">
        <f t="shared" si="1"/>
        <v>307</v>
      </c>
      <c r="X12" s="90">
        <f t="shared" si="2"/>
        <v>63.179916317991626</v>
      </c>
      <c r="Y12" s="91">
        <f t="shared" si="0"/>
        <v>36.820083682008374</v>
      </c>
    </row>
    <row r="13" spans="1:25" ht="12.75">
      <c r="A13" s="4"/>
      <c r="B13" s="95" t="s">
        <v>73</v>
      </c>
      <c r="C13" s="93">
        <v>1</v>
      </c>
      <c r="D13" s="93">
        <v>2</v>
      </c>
      <c r="E13" s="93" t="s">
        <v>10</v>
      </c>
      <c r="F13" s="112">
        <v>520</v>
      </c>
      <c r="G13" s="73">
        <f>SUM(H13:T13)</f>
        <v>313</v>
      </c>
      <c r="H13" s="44">
        <v>5</v>
      </c>
      <c r="I13" s="44">
        <v>68</v>
      </c>
      <c r="J13" s="44">
        <v>14</v>
      </c>
      <c r="K13" s="44">
        <v>17</v>
      </c>
      <c r="L13" s="44">
        <v>0</v>
      </c>
      <c r="M13" s="44">
        <v>2</v>
      </c>
      <c r="N13" s="44">
        <v>8</v>
      </c>
      <c r="O13" s="44">
        <v>7</v>
      </c>
      <c r="P13" s="44">
        <v>87</v>
      </c>
      <c r="Q13" s="44">
        <v>11</v>
      </c>
      <c r="R13" s="44">
        <v>2</v>
      </c>
      <c r="S13" s="44">
        <v>54</v>
      </c>
      <c r="T13" s="44">
        <v>38</v>
      </c>
      <c r="U13" s="43">
        <v>8</v>
      </c>
      <c r="V13" s="43">
        <v>3</v>
      </c>
      <c r="W13" s="73">
        <f t="shared" si="1"/>
        <v>316</v>
      </c>
      <c r="X13" s="90">
        <f t="shared" si="2"/>
        <v>60.19230769230769</v>
      </c>
      <c r="Y13" s="91">
        <f t="shared" si="0"/>
        <v>39.80769230769231</v>
      </c>
    </row>
    <row r="14" spans="1:25" ht="12.75">
      <c r="A14" s="4"/>
      <c r="B14" s="95" t="s">
        <v>64</v>
      </c>
      <c r="C14" s="92">
        <v>1</v>
      </c>
      <c r="D14" s="92">
        <v>3</v>
      </c>
      <c r="E14" s="93" t="s">
        <v>9</v>
      </c>
      <c r="F14" s="112">
        <v>607</v>
      </c>
      <c r="G14" s="73">
        <f>SUM(H14:T14)</f>
        <v>330</v>
      </c>
      <c r="H14" s="44">
        <v>9</v>
      </c>
      <c r="I14" s="44">
        <v>90</v>
      </c>
      <c r="J14" s="44">
        <v>43</v>
      </c>
      <c r="K14" s="44">
        <v>28</v>
      </c>
      <c r="L14" s="44">
        <v>3</v>
      </c>
      <c r="M14" s="44">
        <v>9</v>
      </c>
      <c r="N14" s="44">
        <v>9</v>
      </c>
      <c r="O14" s="44">
        <v>5</v>
      </c>
      <c r="P14" s="44">
        <v>85</v>
      </c>
      <c r="Q14" s="44">
        <v>4</v>
      </c>
      <c r="R14" s="44">
        <v>5</v>
      </c>
      <c r="S14" s="44">
        <v>25</v>
      </c>
      <c r="T14" s="44">
        <v>15</v>
      </c>
      <c r="U14" s="43">
        <v>1</v>
      </c>
      <c r="V14" s="43">
        <v>1</v>
      </c>
      <c r="W14" s="73">
        <f t="shared" si="1"/>
        <v>331</v>
      </c>
      <c r="X14" s="90">
        <f t="shared" si="2"/>
        <v>54.3657331136738</v>
      </c>
      <c r="Y14" s="91">
        <f t="shared" si="0"/>
        <v>45.6342668863262</v>
      </c>
    </row>
    <row r="15" spans="1:25" ht="12.75">
      <c r="A15" s="4"/>
      <c r="B15" s="95" t="s">
        <v>64</v>
      </c>
      <c r="C15" s="92">
        <v>1</v>
      </c>
      <c r="D15" s="92">
        <v>3</v>
      </c>
      <c r="E15" s="93" t="s">
        <v>10</v>
      </c>
      <c r="F15" s="112">
        <v>668</v>
      </c>
      <c r="G15" s="73">
        <v>384</v>
      </c>
      <c r="H15" s="44">
        <v>4</v>
      </c>
      <c r="I15" s="44">
        <v>108</v>
      </c>
      <c r="J15" s="44">
        <v>40</v>
      </c>
      <c r="K15" s="44">
        <v>31</v>
      </c>
      <c r="L15" s="44">
        <v>1</v>
      </c>
      <c r="M15" s="44">
        <v>11</v>
      </c>
      <c r="N15" s="44">
        <v>13</v>
      </c>
      <c r="O15" s="44">
        <v>7</v>
      </c>
      <c r="P15" s="44">
        <v>90</v>
      </c>
      <c r="Q15" s="44">
        <v>7</v>
      </c>
      <c r="R15" s="44">
        <v>6</v>
      </c>
      <c r="S15" s="44">
        <v>45</v>
      </c>
      <c r="T15" s="44">
        <v>15</v>
      </c>
      <c r="U15" s="43">
        <v>2</v>
      </c>
      <c r="V15" s="43">
        <v>4</v>
      </c>
      <c r="W15" s="73">
        <f t="shared" si="1"/>
        <v>382</v>
      </c>
      <c r="X15" s="90">
        <f t="shared" si="2"/>
        <v>57.48502994011976</v>
      </c>
      <c r="Y15" s="91">
        <f t="shared" si="0"/>
        <v>42.51497005988024</v>
      </c>
    </row>
    <row r="16" spans="1:25" ht="12.75">
      <c r="A16" s="4"/>
      <c r="B16" s="95" t="s">
        <v>13</v>
      </c>
      <c r="C16" s="92">
        <v>2</v>
      </c>
      <c r="D16" s="92">
        <v>1</v>
      </c>
      <c r="E16" s="93" t="s">
        <v>9</v>
      </c>
      <c r="F16" s="112">
        <v>430</v>
      </c>
      <c r="G16" s="73">
        <f aca="true" t="shared" si="3" ref="G16:G22">SUM(H16:T16)</f>
        <v>256</v>
      </c>
      <c r="H16" s="44">
        <v>2</v>
      </c>
      <c r="I16" s="44">
        <v>64</v>
      </c>
      <c r="J16" s="44">
        <v>17</v>
      </c>
      <c r="K16" s="44">
        <v>9</v>
      </c>
      <c r="L16" s="44">
        <v>1</v>
      </c>
      <c r="M16" s="44">
        <v>8</v>
      </c>
      <c r="N16" s="44">
        <v>8</v>
      </c>
      <c r="O16" s="44">
        <v>0</v>
      </c>
      <c r="P16" s="44">
        <v>70</v>
      </c>
      <c r="Q16" s="44">
        <v>10</v>
      </c>
      <c r="R16" s="44">
        <v>7</v>
      </c>
      <c r="S16" s="44">
        <v>26</v>
      </c>
      <c r="T16" s="44">
        <v>34</v>
      </c>
      <c r="U16" s="43">
        <v>4</v>
      </c>
      <c r="V16" s="43">
        <v>1</v>
      </c>
      <c r="W16" s="73">
        <f t="shared" si="1"/>
        <v>257</v>
      </c>
      <c r="X16" s="90">
        <f>100/F16*G16</f>
        <v>59.53488372093023</v>
      </c>
      <c r="Y16" s="91">
        <f t="shared" si="0"/>
        <v>40.46511627906977</v>
      </c>
    </row>
    <row r="17" spans="1:25" ht="12.75">
      <c r="A17" s="4"/>
      <c r="B17" s="95" t="s">
        <v>13</v>
      </c>
      <c r="C17" s="92">
        <v>2</v>
      </c>
      <c r="D17" s="92">
        <v>1</v>
      </c>
      <c r="E17" s="93" t="s">
        <v>10</v>
      </c>
      <c r="F17" s="112">
        <v>406</v>
      </c>
      <c r="G17" s="73">
        <f t="shared" si="3"/>
        <v>232</v>
      </c>
      <c r="H17" s="44">
        <v>1</v>
      </c>
      <c r="I17" s="44">
        <v>46</v>
      </c>
      <c r="J17" s="44">
        <v>18</v>
      </c>
      <c r="K17" s="44">
        <v>10</v>
      </c>
      <c r="L17" s="44">
        <v>0</v>
      </c>
      <c r="M17" s="44">
        <v>5</v>
      </c>
      <c r="N17" s="44">
        <v>8</v>
      </c>
      <c r="O17" s="44">
        <v>4</v>
      </c>
      <c r="P17" s="44">
        <v>68</v>
      </c>
      <c r="Q17" s="44">
        <v>15</v>
      </c>
      <c r="R17" s="44">
        <v>6</v>
      </c>
      <c r="S17" s="44">
        <v>19</v>
      </c>
      <c r="T17" s="44">
        <v>32</v>
      </c>
      <c r="U17" s="43">
        <v>2</v>
      </c>
      <c r="V17" s="43">
        <v>2</v>
      </c>
      <c r="W17" s="73">
        <f t="shared" si="1"/>
        <v>234</v>
      </c>
      <c r="X17" s="90">
        <f t="shared" si="2"/>
        <v>57.142857142857146</v>
      </c>
      <c r="Y17" s="91">
        <f t="shared" si="0"/>
        <v>42.857142857142854</v>
      </c>
    </row>
    <row r="18" spans="2:25" ht="12.75">
      <c r="B18" s="95" t="s">
        <v>13</v>
      </c>
      <c r="C18" s="92">
        <v>2</v>
      </c>
      <c r="D18" s="92">
        <v>2</v>
      </c>
      <c r="E18" s="93" t="s">
        <v>9</v>
      </c>
      <c r="F18" s="112">
        <v>668</v>
      </c>
      <c r="G18" s="73">
        <f t="shared" si="3"/>
        <v>311</v>
      </c>
      <c r="H18" s="44">
        <v>0</v>
      </c>
      <c r="I18" s="44">
        <v>86</v>
      </c>
      <c r="J18" s="44">
        <v>18</v>
      </c>
      <c r="K18" s="44">
        <v>24</v>
      </c>
      <c r="L18" s="44">
        <v>5</v>
      </c>
      <c r="M18" s="44">
        <v>8</v>
      </c>
      <c r="N18" s="44">
        <v>14</v>
      </c>
      <c r="O18" s="44">
        <v>9</v>
      </c>
      <c r="P18" s="44">
        <v>73</v>
      </c>
      <c r="Q18" s="44">
        <v>17</v>
      </c>
      <c r="R18" s="44">
        <v>6</v>
      </c>
      <c r="S18" s="44">
        <v>21</v>
      </c>
      <c r="T18" s="44">
        <v>30</v>
      </c>
      <c r="U18" s="43">
        <v>1</v>
      </c>
      <c r="V18" s="43">
        <v>3</v>
      </c>
      <c r="W18" s="73">
        <f t="shared" si="1"/>
        <v>314</v>
      </c>
      <c r="X18" s="90">
        <f t="shared" si="2"/>
        <v>46.55688622754491</v>
      </c>
      <c r="Y18" s="91">
        <f t="shared" si="0"/>
        <v>53.44311377245509</v>
      </c>
    </row>
    <row r="19" spans="2:25" ht="12.75">
      <c r="B19" s="95" t="s">
        <v>13</v>
      </c>
      <c r="C19" s="92">
        <v>2</v>
      </c>
      <c r="D19" s="92">
        <v>2</v>
      </c>
      <c r="E19" s="93" t="s">
        <v>10</v>
      </c>
      <c r="F19" s="112">
        <v>721</v>
      </c>
      <c r="G19" s="73">
        <f t="shared" si="3"/>
        <v>390</v>
      </c>
      <c r="H19" s="44">
        <v>0</v>
      </c>
      <c r="I19" s="44">
        <v>96</v>
      </c>
      <c r="J19" s="44">
        <v>21</v>
      </c>
      <c r="K19" s="44">
        <v>25</v>
      </c>
      <c r="L19" s="44">
        <v>3</v>
      </c>
      <c r="M19" s="44">
        <v>13</v>
      </c>
      <c r="N19" s="44">
        <v>7</v>
      </c>
      <c r="O19" s="44">
        <v>3</v>
      </c>
      <c r="P19" s="44">
        <v>103</v>
      </c>
      <c r="Q19" s="44">
        <v>15</v>
      </c>
      <c r="R19" s="44">
        <v>10</v>
      </c>
      <c r="S19" s="44">
        <v>46</v>
      </c>
      <c r="T19" s="44">
        <v>48</v>
      </c>
      <c r="U19" s="43">
        <v>3</v>
      </c>
      <c r="V19" s="43">
        <v>2</v>
      </c>
      <c r="W19" s="73">
        <f t="shared" si="1"/>
        <v>392</v>
      </c>
      <c r="X19" s="90">
        <f t="shared" si="2"/>
        <v>54.09153952843273</v>
      </c>
      <c r="Y19" s="91">
        <f t="shared" si="0"/>
        <v>45.90846047156727</v>
      </c>
    </row>
    <row r="20" spans="2:25" ht="12.75">
      <c r="B20" s="95" t="s">
        <v>113</v>
      </c>
      <c r="C20" s="92">
        <v>2</v>
      </c>
      <c r="D20" s="92">
        <v>3</v>
      </c>
      <c r="E20" s="93" t="s">
        <v>9</v>
      </c>
      <c r="F20" s="112">
        <v>580</v>
      </c>
      <c r="G20" s="73">
        <f t="shared" si="3"/>
        <v>294</v>
      </c>
      <c r="H20" s="44">
        <v>3</v>
      </c>
      <c r="I20" s="44">
        <v>70</v>
      </c>
      <c r="J20" s="44">
        <v>32</v>
      </c>
      <c r="K20" s="44">
        <v>27</v>
      </c>
      <c r="L20" s="44">
        <v>1</v>
      </c>
      <c r="M20" s="44">
        <v>6</v>
      </c>
      <c r="N20" s="44">
        <v>20</v>
      </c>
      <c r="O20" s="44">
        <v>11</v>
      </c>
      <c r="P20" s="44">
        <v>70</v>
      </c>
      <c r="Q20" s="44">
        <v>10</v>
      </c>
      <c r="R20" s="44">
        <v>11</v>
      </c>
      <c r="S20" s="44">
        <v>19</v>
      </c>
      <c r="T20" s="44">
        <v>14</v>
      </c>
      <c r="U20" s="43">
        <v>2</v>
      </c>
      <c r="V20" s="43">
        <v>4</v>
      </c>
      <c r="W20" s="73">
        <f t="shared" si="1"/>
        <v>298</v>
      </c>
      <c r="X20" s="90">
        <f t="shared" si="2"/>
        <v>50.689655172413794</v>
      </c>
      <c r="Y20" s="91">
        <f t="shared" si="0"/>
        <v>49.310344827586206</v>
      </c>
    </row>
    <row r="21" spans="2:25" ht="12.75">
      <c r="B21" s="95" t="s">
        <v>113</v>
      </c>
      <c r="C21" s="92">
        <v>2</v>
      </c>
      <c r="D21" s="92">
        <v>3</v>
      </c>
      <c r="E21" s="93" t="s">
        <v>10</v>
      </c>
      <c r="F21" s="112">
        <v>541</v>
      </c>
      <c r="G21" s="73">
        <f t="shared" si="3"/>
        <v>266</v>
      </c>
      <c r="H21" s="44">
        <v>4</v>
      </c>
      <c r="I21" s="44">
        <v>74</v>
      </c>
      <c r="J21" s="44">
        <v>45</v>
      </c>
      <c r="K21" s="44">
        <v>22</v>
      </c>
      <c r="L21" s="44">
        <v>0</v>
      </c>
      <c r="M21" s="44">
        <v>4</v>
      </c>
      <c r="N21" s="44">
        <v>16</v>
      </c>
      <c r="O21" s="44">
        <v>6</v>
      </c>
      <c r="P21" s="44">
        <v>53</v>
      </c>
      <c r="Q21" s="44">
        <v>2</v>
      </c>
      <c r="R21" s="44">
        <v>10</v>
      </c>
      <c r="S21" s="44">
        <v>17</v>
      </c>
      <c r="T21" s="44">
        <v>13</v>
      </c>
      <c r="U21" s="43">
        <v>1</v>
      </c>
      <c r="V21" s="43">
        <v>2</v>
      </c>
      <c r="W21" s="73">
        <f t="shared" si="1"/>
        <v>268</v>
      </c>
      <c r="X21" s="90">
        <f t="shared" si="2"/>
        <v>49.16820702402958</v>
      </c>
      <c r="Y21" s="91">
        <f t="shared" si="0"/>
        <v>50.83179297597042</v>
      </c>
    </row>
    <row r="22" spans="2:25" ht="12.75">
      <c r="B22" s="95" t="s">
        <v>113</v>
      </c>
      <c r="C22" s="92">
        <v>2</v>
      </c>
      <c r="D22" s="92">
        <v>3</v>
      </c>
      <c r="E22" s="93" t="s">
        <v>62</v>
      </c>
      <c r="F22" s="112">
        <v>538</v>
      </c>
      <c r="G22" s="73">
        <f t="shared" si="3"/>
        <v>290</v>
      </c>
      <c r="H22" s="44">
        <v>3</v>
      </c>
      <c r="I22" s="44">
        <v>95</v>
      </c>
      <c r="J22" s="44">
        <v>37</v>
      </c>
      <c r="K22" s="44">
        <v>27</v>
      </c>
      <c r="L22" s="44">
        <v>0</v>
      </c>
      <c r="M22" s="44">
        <v>3</v>
      </c>
      <c r="N22" s="44">
        <v>13</v>
      </c>
      <c r="O22" s="44">
        <v>5</v>
      </c>
      <c r="P22" s="44">
        <v>54</v>
      </c>
      <c r="Q22" s="44">
        <v>9</v>
      </c>
      <c r="R22" s="44">
        <v>8</v>
      </c>
      <c r="S22" s="44">
        <v>21</v>
      </c>
      <c r="T22" s="44">
        <v>15</v>
      </c>
      <c r="U22" s="43">
        <v>8</v>
      </c>
      <c r="V22" s="43">
        <v>5</v>
      </c>
      <c r="W22" s="73">
        <f t="shared" si="1"/>
        <v>295</v>
      </c>
      <c r="X22" s="90">
        <f t="shared" si="2"/>
        <v>53.90334572490706</v>
      </c>
      <c r="Y22" s="91">
        <f t="shared" si="0"/>
        <v>46.09665427509294</v>
      </c>
    </row>
    <row r="23" spans="2:25" ht="12.75">
      <c r="B23" s="95" t="s">
        <v>74</v>
      </c>
      <c r="C23" s="92">
        <v>2</v>
      </c>
      <c r="D23" s="92">
        <v>4</v>
      </c>
      <c r="E23" s="92" t="s">
        <v>9</v>
      </c>
      <c r="F23" s="112">
        <v>847</v>
      </c>
      <c r="G23" s="73">
        <v>307</v>
      </c>
      <c r="H23" s="44">
        <v>2</v>
      </c>
      <c r="I23" s="44">
        <v>100</v>
      </c>
      <c r="J23" s="44">
        <v>42</v>
      </c>
      <c r="K23" s="44">
        <v>34</v>
      </c>
      <c r="L23" s="44">
        <v>2</v>
      </c>
      <c r="M23" s="44">
        <v>9</v>
      </c>
      <c r="N23" s="44">
        <v>13</v>
      </c>
      <c r="O23" s="44">
        <v>8</v>
      </c>
      <c r="P23" s="44">
        <v>93</v>
      </c>
      <c r="Q23" s="44">
        <v>7</v>
      </c>
      <c r="R23" s="44">
        <v>13</v>
      </c>
      <c r="S23" s="44">
        <v>40</v>
      </c>
      <c r="T23" s="44">
        <v>22</v>
      </c>
      <c r="U23" s="43">
        <v>10</v>
      </c>
      <c r="V23" s="43">
        <v>0</v>
      </c>
      <c r="W23" s="73">
        <f t="shared" si="1"/>
        <v>385</v>
      </c>
      <c r="X23" s="90">
        <f t="shared" si="2"/>
        <v>36.24557260920898</v>
      </c>
      <c r="Y23" s="91">
        <f t="shared" si="0"/>
        <v>63.75442739079102</v>
      </c>
    </row>
    <row r="24" spans="2:25" ht="12.75">
      <c r="B24" s="95" t="s">
        <v>74</v>
      </c>
      <c r="C24" s="92">
        <v>2</v>
      </c>
      <c r="D24" s="92">
        <v>4</v>
      </c>
      <c r="E24" s="92" t="s">
        <v>10</v>
      </c>
      <c r="F24" s="112">
        <v>801</v>
      </c>
      <c r="G24" s="73">
        <f aca="true" t="shared" si="4" ref="G24:G31">SUM(H24:T24)</f>
        <v>383</v>
      </c>
      <c r="H24" s="44">
        <v>1</v>
      </c>
      <c r="I24" s="44">
        <v>109</v>
      </c>
      <c r="J24" s="44">
        <v>35</v>
      </c>
      <c r="K24" s="44">
        <v>33</v>
      </c>
      <c r="L24" s="44">
        <v>1</v>
      </c>
      <c r="M24" s="44">
        <v>21</v>
      </c>
      <c r="N24" s="44">
        <v>9</v>
      </c>
      <c r="O24" s="44">
        <v>13</v>
      </c>
      <c r="P24" s="44">
        <v>79</v>
      </c>
      <c r="Q24" s="44">
        <v>7</v>
      </c>
      <c r="R24" s="44">
        <v>14</v>
      </c>
      <c r="S24" s="44">
        <v>31</v>
      </c>
      <c r="T24" s="44">
        <v>30</v>
      </c>
      <c r="U24" s="43">
        <v>5</v>
      </c>
      <c r="V24" s="43">
        <v>1</v>
      </c>
      <c r="W24" s="73">
        <f t="shared" si="1"/>
        <v>384</v>
      </c>
      <c r="X24" s="90">
        <f t="shared" si="2"/>
        <v>47.815230961298376</v>
      </c>
      <c r="Y24" s="91">
        <f t="shared" si="0"/>
        <v>52.184769038701624</v>
      </c>
    </row>
    <row r="25" spans="2:25" ht="12.75">
      <c r="B25" s="95" t="s">
        <v>74</v>
      </c>
      <c r="C25" s="92">
        <v>2</v>
      </c>
      <c r="D25" s="92">
        <v>5</v>
      </c>
      <c r="E25" s="93" t="s">
        <v>9</v>
      </c>
      <c r="F25" s="112">
        <v>577</v>
      </c>
      <c r="G25" s="73">
        <f t="shared" si="4"/>
        <v>302</v>
      </c>
      <c r="H25" s="44">
        <v>5</v>
      </c>
      <c r="I25" s="44">
        <v>78</v>
      </c>
      <c r="J25" s="44">
        <v>37</v>
      </c>
      <c r="K25" s="44">
        <v>21</v>
      </c>
      <c r="L25" s="44">
        <v>2</v>
      </c>
      <c r="M25" s="44">
        <v>19</v>
      </c>
      <c r="N25" s="44">
        <v>23</v>
      </c>
      <c r="O25" s="44">
        <v>13</v>
      </c>
      <c r="P25" s="44">
        <v>59</v>
      </c>
      <c r="Q25" s="44">
        <v>7</v>
      </c>
      <c r="R25" s="44">
        <v>7</v>
      </c>
      <c r="S25" s="44">
        <v>21</v>
      </c>
      <c r="T25" s="44">
        <v>10</v>
      </c>
      <c r="U25" s="43">
        <v>2</v>
      </c>
      <c r="V25" s="43">
        <v>6</v>
      </c>
      <c r="W25" s="73">
        <f t="shared" si="1"/>
        <v>308</v>
      </c>
      <c r="X25" s="90">
        <f t="shared" si="2"/>
        <v>52.33968804159446</v>
      </c>
      <c r="Y25" s="91">
        <f t="shared" si="0"/>
        <v>47.66031195840554</v>
      </c>
    </row>
    <row r="26" spans="2:25" ht="12.75">
      <c r="B26" s="95" t="s">
        <v>74</v>
      </c>
      <c r="C26" s="92">
        <v>2</v>
      </c>
      <c r="D26" s="92">
        <v>5</v>
      </c>
      <c r="E26" s="93" t="s">
        <v>10</v>
      </c>
      <c r="F26" s="112">
        <v>639</v>
      </c>
      <c r="G26" s="73">
        <f t="shared" si="4"/>
        <v>315</v>
      </c>
      <c r="H26" s="44">
        <v>6</v>
      </c>
      <c r="I26" s="44">
        <v>92</v>
      </c>
      <c r="J26" s="44">
        <v>59</v>
      </c>
      <c r="K26" s="44">
        <v>25</v>
      </c>
      <c r="L26" s="44">
        <v>2</v>
      </c>
      <c r="M26" s="44">
        <v>9</v>
      </c>
      <c r="N26" s="44">
        <v>17</v>
      </c>
      <c r="O26" s="44">
        <v>13</v>
      </c>
      <c r="P26" s="44">
        <v>58</v>
      </c>
      <c r="Q26" s="44">
        <v>7</v>
      </c>
      <c r="R26" s="44">
        <v>2</v>
      </c>
      <c r="S26" s="44">
        <v>18</v>
      </c>
      <c r="T26" s="44">
        <v>7</v>
      </c>
      <c r="U26" s="43">
        <v>5</v>
      </c>
      <c r="V26" s="43">
        <v>3</v>
      </c>
      <c r="W26" s="73">
        <f t="shared" si="1"/>
        <v>318</v>
      </c>
      <c r="X26" s="90">
        <f t="shared" si="2"/>
        <v>49.29577464788733</v>
      </c>
      <c r="Y26" s="91">
        <f t="shared" si="0"/>
        <v>50.70422535211267</v>
      </c>
    </row>
    <row r="27" spans="2:25" ht="12.75">
      <c r="B27" s="95" t="s">
        <v>74</v>
      </c>
      <c r="C27" s="92">
        <v>2</v>
      </c>
      <c r="D27" s="92">
        <v>5</v>
      </c>
      <c r="E27" s="93" t="s">
        <v>62</v>
      </c>
      <c r="F27" s="112">
        <v>655</v>
      </c>
      <c r="G27" s="73">
        <f t="shared" si="4"/>
        <v>330</v>
      </c>
      <c r="H27" s="44">
        <v>10</v>
      </c>
      <c r="I27" s="44">
        <v>84</v>
      </c>
      <c r="J27" s="44">
        <v>64</v>
      </c>
      <c r="K27" s="44">
        <v>23</v>
      </c>
      <c r="L27" s="44">
        <v>1</v>
      </c>
      <c r="M27" s="44">
        <v>19</v>
      </c>
      <c r="N27" s="44">
        <v>10</v>
      </c>
      <c r="O27" s="44">
        <v>13</v>
      </c>
      <c r="P27" s="44">
        <v>60</v>
      </c>
      <c r="Q27" s="44">
        <v>5</v>
      </c>
      <c r="R27" s="44">
        <v>4</v>
      </c>
      <c r="S27" s="44">
        <v>25</v>
      </c>
      <c r="T27" s="44">
        <v>12</v>
      </c>
      <c r="U27" s="43">
        <v>3</v>
      </c>
      <c r="V27" s="43">
        <v>2</v>
      </c>
      <c r="W27" s="73">
        <f t="shared" si="1"/>
        <v>332</v>
      </c>
      <c r="X27" s="90">
        <f t="shared" si="2"/>
        <v>50.38167938931298</v>
      </c>
      <c r="Y27" s="91">
        <f t="shared" si="0"/>
        <v>49.61832061068702</v>
      </c>
    </row>
    <row r="28" spans="2:25" ht="12.75">
      <c r="B28" s="95" t="s">
        <v>114</v>
      </c>
      <c r="C28" s="92">
        <v>3</v>
      </c>
      <c r="D28" s="92">
        <v>1</v>
      </c>
      <c r="E28" s="93" t="s">
        <v>9</v>
      </c>
      <c r="F28" s="112">
        <v>550</v>
      </c>
      <c r="G28" s="73">
        <f t="shared" si="4"/>
        <v>303</v>
      </c>
      <c r="H28" s="44">
        <v>0</v>
      </c>
      <c r="I28" s="44">
        <v>94</v>
      </c>
      <c r="J28" s="44">
        <v>26</v>
      </c>
      <c r="K28" s="44">
        <v>15</v>
      </c>
      <c r="L28" s="44">
        <v>0</v>
      </c>
      <c r="M28" s="44">
        <v>4</v>
      </c>
      <c r="N28" s="44">
        <v>15</v>
      </c>
      <c r="O28" s="44">
        <v>2</v>
      </c>
      <c r="P28" s="44">
        <v>76</v>
      </c>
      <c r="Q28" s="44">
        <v>3</v>
      </c>
      <c r="R28" s="44">
        <v>5</v>
      </c>
      <c r="S28" s="44">
        <v>23</v>
      </c>
      <c r="T28" s="44">
        <v>40</v>
      </c>
      <c r="U28" s="43">
        <v>4</v>
      </c>
      <c r="V28" s="43">
        <v>3</v>
      </c>
      <c r="W28" s="73">
        <f t="shared" si="1"/>
        <v>306</v>
      </c>
      <c r="X28" s="90">
        <f t="shared" si="2"/>
        <v>55.09090909090909</v>
      </c>
      <c r="Y28" s="91">
        <f t="shared" si="0"/>
        <v>44.90909090909091</v>
      </c>
    </row>
    <row r="29" spans="2:25" ht="12.75">
      <c r="B29" s="95" t="s">
        <v>114</v>
      </c>
      <c r="C29" s="92">
        <v>3</v>
      </c>
      <c r="D29" s="92">
        <v>1</v>
      </c>
      <c r="E29" s="93" t="s">
        <v>10</v>
      </c>
      <c r="F29" s="112">
        <v>561</v>
      </c>
      <c r="G29" s="73">
        <f t="shared" si="4"/>
        <v>367</v>
      </c>
      <c r="H29" s="44">
        <v>4</v>
      </c>
      <c r="I29" s="44">
        <v>108</v>
      </c>
      <c r="J29" s="44">
        <v>26</v>
      </c>
      <c r="K29" s="44">
        <v>18</v>
      </c>
      <c r="L29" s="44">
        <v>0</v>
      </c>
      <c r="M29" s="44">
        <v>6</v>
      </c>
      <c r="N29" s="44">
        <v>12</v>
      </c>
      <c r="O29" s="44">
        <v>7</v>
      </c>
      <c r="P29" s="44">
        <v>102</v>
      </c>
      <c r="Q29" s="44">
        <v>10</v>
      </c>
      <c r="R29" s="44">
        <v>3</v>
      </c>
      <c r="S29" s="44">
        <v>32</v>
      </c>
      <c r="T29" s="44">
        <v>39</v>
      </c>
      <c r="U29" s="43">
        <v>1</v>
      </c>
      <c r="V29" s="43">
        <v>3</v>
      </c>
      <c r="W29" s="73">
        <f t="shared" si="1"/>
        <v>370</v>
      </c>
      <c r="X29" s="90">
        <f t="shared" si="2"/>
        <v>65.41889483065954</v>
      </c>
      <c r="Y29" s="91">
        <f t="shared" si="0"/>
        <v>34.58110516934046</v>
      </c>
    </row>
    <row r="30" spans="2:25" ht="12.75">
      <c r="B30" s="95" t="s">
        <v>67</v>
      </c>
      <c r="C30" s="92">
        <v>3</v>
      </c>
      <c r="D30" s="92">
        <v>2</v>
      </c>
      <c r="E30" s="93" t="s">
        <v>9</v>
      </c>
      <c r="F30" s="112">
        <v>821</v>
      </c>
      <c r="G30" s="73">
        <f t="shared" si="4"/>
        <v>431</v>
      </c>
      <c r="H30" s="44">
        <v>2</v>
      </c>
      <c r="I30" s="44">
        <v>139</v>
      </c>
      <c r="J30" s="44">
        <v>44</v>
      </c>
      <c r="K30" s="44">
        <v>35</v>
      </c>
      <c r="L30" s="44">
        <v>2</v>
      </c>
      <c r="M30" s="44">
        <v>16</v>
      </c>
      <c r="N30" s="44">
        <v>24</v>
      </c>
      <c r="O30" s="44">
        <v>30</v>
      </c>
      <c r="P30" s="44">
        <v>76</v>
      </c>
      <c r="Q30" s="44">
        <v>3</v>
      </c>
      <c r="R30" s="44">
        <v>7</v>
      </c>
      <c r="S30" s="44">
        <v>25</v>
      </c>
      <c r="T30" s="44">
        <v>28</v>
      </c>
      <c r="U30" s="43">
        <v>0</v>
      </c>
      <c r="V30" s="43">
        <v>5</v>
      </c>
      <c r="W30" s="73">
        <f t="shared" si="1"/>
        <v>436</v>
      </c>
      <c r="X30" s="90">
        <f t="shared" si="2"/>
        <v>52.496954933008524</v>
      </c>
      <c r="Y30" s="91">
        <f t="shared" si="0"/>
        <v>47.503045066991476</v>
      </c>
    </row>
    <row r="31" spans="2:25" ht="12.75">
      <c r="B31" s="95" t="s">
        <v>67</v>
      </c>
      <c r="C31" s="92">
        <v>3</v>
      </c>
      <c r="D31" s="92">
        <v>2</v>
      </c>
      <c r="E31" s="93" t="s">
        <v>10</v>
      </c>
      <c r="F31" s="112">
        <v>808</v>
      </c>
      <c r="G31" s="73">
        <f t="shared" si="4"/>
        <v>438</v>
      </c>
      <c r="H31" s="44">
        <v>6</v>
      </c>
      <c r="I31" s="44">
        <v>143</v>
      </c>
      <c r="J31" s="44">
        <v>49</v>
      </c>
      <c r="K31" s="44">
        <v>37</v>
      </c>
      <c r="L31" s="44">
        <v>0</v>
      </c>
      <c r="M31" s="44">
        <v>7</v>
      </c>
      <c r="N31" s="44">
        <v>30</v>
      </c>
      <c r="O31" s="44">
        <v>5</v>
      </c>
      <c r="P31" s="44">
        <v>89</v>
      </c>
      <c r="Q31" s="44">
        <v>12</v>
      </c>
      <c r="R31" s="44">
        <v>8</v>
      </c>
      <c r="S31" s="44">
        <v>26</v>
      </c>
      <c r="T31" s="44">
        <v>26</v>
      </c>
      <c r="U31" s="43">
        <v>1</v>
      </c>
      <c r="V31" s="43">
        <v>2</v>
      </c>
      <c r="W31" s="73">
        <f t="shared" si="1"/>
        <v>440</v>
      </c>
      <c r="X31" s="90">
        <f t="shared" si="2"/>
        <v>54.20792079207921</v>
      </c>
      <c r="Y31" s="91">
        <f t="shared" si="0"/>
        <v>45.79207920792079</v>
      </c>
    </row>
    <row r="32" spans="2:25" ht="12.75">
      <c r="B32" s="95" t="s">
        <v>76</v>
      </c>
      <c r="C32" s="92">
        <v>3</v>
      </c>
      <c r="D32" s="92">
        <v>3</v>
      </c>
      <c r="E32" s="93" t="s">
        <v>9</v>
      </c>
      <c r="F32" s="112">
        <v>712</v>
      </c>
      <c r="G32" s="73">
        <v>389</v>
      </c>
      <c r="H32" s="44">
        <v>101</v>
      </c>
      <c r="I32" s="44">
        <v>66</v>
      </c>
      <c r="J32" s="44">
        <v>34</v>
      </c>
      <c r="K32" s="44">
        <v>17</v>
      </c>
      <c r="L32" s="44">
        <v>1</v>
      </c>
      <c r="M32" s="44">
        <v>4</v>
      </c>
      <c r="N32" s="44">
        <v>17</v>
      </c>
      <c r="O32" s="44">
        <v>10</v>
      </c>
      <c r="P32" s="44">
        <v>56</v>
      </c>
      <c r="Q32" s="44">
        <v>8</v>
      </c>
      <c r="R32" s="44">
        <v>15</v>
      </c>
      <c r="S32" s="44">
        <v>44</v>
      </c>
      <c r="T32" s="44">
        <v>12</v>
      </c>
      <c r="U32" s="43">
        <v>1</v>
      </c>
      <c r="V32" s="43">
        <v>3</v>
      </c>
      <c r="W32" s="73">
        <f t="shared" si="1"/>
        <v>388</v>
      </c>
      <c r="X32" s="90">
        <f t="shared" si="2"/>
        <v>54.634831460674164</v>
      </c>
      <c r="Y32" s="91">
        <f t="shared" si="0"/>
        <v>45.365168539325836</v>
      </c>
    </row>
    <row r="33" spans="2:25" ht="12.75">
      <c r="B33" s="95" t="s">
        <v>76</v>
      </c>
      <c r="C33" s="92">
        <v>3</v>
      </c>
      <c r="D33" s="92">
        <v>3</v>
      </c>
      <c r="E33" s="93" t="s">
        <v>10</v>
      </c>
      <c r="F33" s="112">
        <v>639</v>
      </c>
      <c r="G33" s="73">
        <v>358</v>
      </c>
      <c r="H33" s="44">
        <v>94</v>
      </c>
      <c r="I33" s="44">
        <v>55</v>
      </c>
      <c r="J33" s="44">
        <v>26</v>
      </c>
      <c r="K33" s="44">
        <v>14</v>
      </c>
      <c r="L33" s="44">
        <v>1</v>
      </c>
      <c r="M33" s="44">
        <v>1</v>
      </c>
      <c r="N33" s="44">
        <v>14</v>
      </c>
      <c r="O33" s="44">
        <v>4</v>
      </c>
      <c r="P33" s="44">
        <v>71</v>
      </c>
      <c r="Q33" s="44">
        <v>7</v>
      </c>
      <c r="R33" s="44">
        <v>10</v>
      </c>
      <c r="S33" s="44">
        <v>46</v>
      </c>
      <c r="T33" s="44">
        <v>10</v>
      </c>
      <c r="U33" s="43">
        <v>3</v>
      </c>
      <c r="V33" s="43">
        <v>2</v>
      </c>
      <c r="W33" s="73">
        <f t="shared" si="1"/>
        <v>355</v>
      </c>
      <c r="X33" s="90">
        <f t="shared" si="2"/>
        <v>56.02503912363068</v>
      </c>
      <c r="Y33" s="91">
        <f t="shared" si="0"/>
        <v>43.97496087636932</v>
      </c>
    </row>
    <row r="34" spans="2:25" ht="12.75">
      <c r="B34" s="95" t="s">
        <v>105</v>
      </c>
      <c r="C34" s="92">
        <v>3</v>
      </c>
      <c r="D34" s="92">
        <v>4</v>
      </c>
      <c r="E34" s="93" t="s">
        <v>9</v>
      </c>
      <c r="F34" s="112">
        <v>614</v>
      </c>
      <c r="G34" s="73">
        <v>339</v>
      </c>
      <c r="H34" s="44">
        <v>6</v>
      </c>
      <c r="I34" s="44">
        <v>134</v>
      </c>
      <c r="J34" s="44">
        <v>33</v>
      </c>
      <c r="K34" s="44">
        <v>17</v>
      </c>
      <c r="L34" s="44">
        <v>1</v>
      </c>
      <c r="M34" s="44">
        <v>4</v>
      </c>
      <c r="N34" s="44">
        <v>8</v>
      </c>
      <c r="O34" s="44">
        <v>2</v>
      </c>
      <c r="P34" s="44">
        <v>60</v>
      </c>
      <c r="Q34" s="44">
        <v>5</v>
      </c>
      <c r="R34" s="44">
        <v>11</v>
      </c>
      <c r="S34" s="44">
        <v>24</v>
      </c>
      <c r="T34" s="44">
        <v>26</v>
      </c>
      <c r="U34" s="43">
        <v>4</v>
      </c>
      <c r="V34" s="43">
        <v>1</v>
      </c>
      <c r="W34" s="73">
        <f t="shared" si="1"/>
        <v>332</v>
      </c>
      <c r="X34" s="90">
        <f t="shared" si="2"/>
        <v>55.211726384364816</v>
      </c>
      <c r="Y34" s="91">
        <f t="shared" si="0"/>
        <v>44.788273615635184</v>
      </c>
    </row>
    <row r="35" spans="2:25" ht="12.75">
      <c r="B35" s="95" t="s">
        <v>105</v>
      </c>
      <c r="C35" s="92">
        <v>3</v>
      </c>
      <c r="D35" s="92">
        <v>4</v>
      </c>
      <c r="E35" s="93" t="s">
        <v>10</v>
      </c>
      <c r="F35" s="112">
        <v>615</v>
      </c>
      <c r="G35" s="73">
        <v>367</v>
      </c>
      <c r="H35" s="44">
        <v>5</v>
      </c>
      <c r="I35" s="44">
        <v>153</v>
      </c>
      <c r="J35" s="44">
        <v>36</v>
      </c>
      <c r="K35" s="44">
        <v>24</v>
      </c>
      <c r="L35" s="44">
        <v>0</v>
      </c>
      <c r="M35" s="44">
        <v>1</v>
      </c>
      <c r="N35" s="44">
        <v>7</v>
      </c>
      <c r="O35" s="44">
        <v>2</v>
      </c>
      <c r="P35" s="44">
        <v>84</v>
      </c>
      <c r="Q35" s="44">
        <v>5</v>
      </c>
      <c r="R35" s="44">
        <v>3</v>
      </c>
      <c r="S35" s="44">
        <v>15</v>
      </c>
      <c r="T35" s="44">
        <v>27</v>
      </c>
      <c r="U35" s="43">
        <v>5</v>
      </c>
      <c r="V35" s="43">
        <v>0</v>
      </c>
      <c r="W35" s="73">
        <f t="shared" si="1"/>
        <v>362</v>
      </c>
      <c r="X35" s="90">
        <f t="shared" si="2"/>
        <v>59.67479674796748</v>
      </c>
      <c r="Y35" s="91">
        <f t="shared" si="0"/>
        <v>40.32520325203252</v>
      </c>
    </row>
    <row r="36" spans="2:25" ht="12.75">
      <c r="B36" s="95" t="s">
        <v>19</v>
      </c>
      <c r="C36" s="92">
        <v>3</v>
      </c>
      <c r="D36" s="92">
        <v>5</v>
      </c>
      <c r="E36" s="93" t="s">
        <v>9</v>
      </c>
      <c r="F36" s="112">
        <v>458</v>
      </c>
      <c r="G36" s="73">
        <f>SUM(H36:T36)</f>
        <v>285</v>
      </c>
      <c r="H36" s="44">
        <v>8</v>
      </c>
      <c r="I36" s="44">
        <v>86</v>
      </c>
      <c r="J36" s="44">
        <v>15</v>
      </c>
      <c r="K36" s="44">
        <v>12</v>
      </c>
      <c r="L36" s="44">
        <v>0</v>
      </c>
      <c r="M36" s="44">
        <v>4</v>
      </c>
      <c r="N36" s="44">
        <v>12</v>
      </c>
      <c r="O36" s="44">
        <v>6</v>
      </c>
      <c r="P36" s="44">
        <v>75</v>
      </c>
      <c r="Q36" s="44">
        <v>9</v>
      </c>
      <c r="R36" s="44">
        <v>5</v>
      </c>
      <c r="S36" s="44">
        <v>30</v>
      </c>
      <c r="T36" s="44">
        <v>23</v>
      </c>
      <c r="U36" s="43">
        <v>2</v>
      </c>
      <c r="V36" s="43">
        <v>3</v>
      </c>
      <c r="W36" s="73">
        <f t="shared" si="1"/>
        <v>288</v>
      </c>
      <c r="X36" s="90">
        <f t="shared" si="2"/>
        <v>62.22707423580786</v>
      </c>
      <c r="Y36" s="91">
        <f t="shared" si="0"/>
        <v>37.77292576419214</v>
      </c>
    </row>
    <row r="37" spans="2:25" ht="12.75">
      <c r="B37" s="95" t="s">
        <v>19</v>
      </c>
      <c r="C37" s="92">
        <v>3</v>
      </c>
      <c r="D37" s="92">
        <v>5</v>
      </c>
      <c r="E37" s="93" t="s">
        <v>10</v>
      </c>
      <c r="F37" s="112">
        <v>449</v>
      </c>
      <c r="G37" s="73">
        <f>SUM(H37:T37)</f>
        <v>277</v>
      </c>
      <c r="H37" s="44">
        <v>2</v>
      </c>
      <c r="I37" s="44">
        <v>82</v>
      </c>
      <c r="J37" s="44">
        <v>14</v>
      </c>
      <c r="K37" s="44">
        <v>14</v>
      </c>
      <c r="L37" s="44">
        <v>0</v>
      </c>
      <c r="M37" s="44">
        <v>12</v>
      </c>
      <c r="N37" s="44">
        <v>8</v>
      </c>
      <c r="O37" s="44">
        <v>5</v>
      </c>
      <c r="P37" s="44">
        <v>71</v>
      </c>
      <c r="Q37" s="44">
        <v>2</v>
      </c>
      <c r="R37" s="44">
        <v>8</v>
      </c>
      <c r="S37" s="44">
        <v>25</v>
      </c>
      <c r="T37" s="44">
        <v>34</v>
      </c>
      <c r="U37" s="43">
        <v>1</v>
      </c>
      <c r="V37" s="43">
        <v>2</v>
      </c>
      <c r="W37" s="73">
        <f t="shared" si="1"/>
        <v>279</v>
      </c>
      <c r="X37" s="90">
        <f t="shared" si="2"/>
        <v>61.69265033407573</v>
      </c>
      <c r="Y37" s="91">
        <f t="shared" si="0"/>
        <v>38.30734966592427</v>
      </c>
    </row>
    <row r="38" spans="2:25" ht="12.75">
      <c r="B38" s="95" t="s">
        <v>67</v>
      </c>
      <c r="C38" s="92">
        <v>3</v>
      </c>
      <c r="D38" s="92">
        <v>6</v>
      </c>
      <c r="E38" s="93" t="s">
        <v>9</v>
      </c>
      <c r="F38" s="112">
        <v>756</v>
      </c>
      <c r="G38" s="73">
        <f>SUM(H38:T38)</f>
        <v>444</v>
      </c>
      <c r="H38" s="44">
        <v>11</v>
      </c>
      <c r="I38" s="44">
        <v>130</v>
      </c>
      <c r="J38" s="44">
        <v>36</v>
      </c>
      <c r="K38" s="44">
        <v>16</v>
      </c>
      <c r="L38" s="44">
        <v>0</v>
      </c>
      <c r="M38" s="44">
        <v>6</v>
      </c>
      <c r="N38" s="44">
        <v>15</v>
      </c>
      <c r="O38" s="44">
        <v>6</v>
      </c>
      <c r="P38" s="44">
        <v>115</v>
      </c>
      <c r="Q38" s="44">
        <v>7</v>
      </c>
      <c r="R38" s="44">
        <v>1</v>
      </c>
      <c r="S38" s="44">
        <v>30</v>
      </c>
      <c r="T38" s="44">
        <v>71</v>
      </c>
      <c r="U38" s="43">
        <v>2</v>
      </c>
      <c r="V38" s="43">
        <v>5</v>
      </c>
      <c r="W38" s="73">
        <f t="shared" si="1"/>
        <v>449</v>
      </c>
      <c r="X38" s="90">
        <f t="shared" si="2"/>
        <v>58.73015873015873</v>
      </c>
      <c r="Y38" s="91">
        <f t="shared" si="0"/>
        <v>41.26984126984127</v>
      </c>
    </row>
    <row r="39" spans="2:25" ht="12.75">
      <c r="B39" s="95" t="s">
        <v>67</v>
      </c>
      <c r="C39" s="92">
        <v>3</v>
      </c>
      <c r="D39" s="92">
        <v>6</v>
      </c>
      <c r="E39" s="93" t="s">
        <v>10</v>
      </c>
      <c r="F39" s="112">
        <v>709</v>
      </c>
      <c r="G39" s="73">
        <f>SUM(H39:T39)</f>
        <v>433</v>
      </c>
      <c r="H39" s="44">
        <v>7</v>
      </c>
      <c r="I39" s="44">
        <v>120</v>
      </c>
      <c r="J39" s="44">
        <v>39</v>
      </c>
      <c r="K39" s="44">
        <v>22</v>
      </c>
      <c r="L39" s="44">
        <v>0</v>
      </c>
      <c r="M39" s="44">
        <v>6</v>
      </c>
      <c r="N39" s="44">
        <v>11</v>
      </c>
      <c r="O39" s="44">
        <v>6</v>
      </c>
      <c r="P39" s="44">
        <v>107</v>
      </c>
      <c r="Q39" s="44">
        <v>14</v>
      </c>
      <c r="R39" s="44">
        <v>6</v>
      </c>
      <c r="S39" s="44">
        <v>46</v>
      </c>
      <c r="T39" s="44">
        <v>49</v>
      </c>
      <c r="U39" s="43">
        <v>6</v>
      </c>
      <c r="V39" s="43">
        <v>2</v>
      </c>
      <c r="W39" s="73">
        <f t="shared" si="1"/>
        <v>435</v>
      </c>
      <c r="X39" s="90">
        <f t="shared" si="2"/>
        <v>61.071932299012694</v>
      </c>
      <c r="Y39" s="91">
        <f t="shared" si="0"/>
        <v>38.928067700987306</v>
      </c>
    </row>
    <row r="40" spans="2:25" ht="12.75">
      <c r="B40" s="95" t="s">
        <v>76</v>
      </c>
      <c r="C40" s="92">
        <v>3</v>
      </c>
      <c r="D40" s="92">
        <v>7</v>
      </c>
      <c r="E40" s="93" t="s">
        <v>9</v>
      </c>
      <c r="F40" s="112">
        <v>473</v>
      </c>
      <c r="G40" s="73">
        <v>265</v>
      </c>
      <c r="H40" s="44">
        <v>71</v>
      </c>
      <c r="I40" s="44">
        <v>46</v>
      </c>
      <c r="J40" s="44">
        <v>29</v>
      </c>
      <c r="K40" s="44">
        <v>12</v>
      </c>
      <c r="L40" s="44">
        <v>0</v>
      </c>
      <c r="M40" s="44">
        <v>0</v>
      </c>
      <c r="N40" s="44">
        <v>14</v>
      </c>
      <c r="O40" s="44">
        <v>10</v>
      </c>
      <c r="P40" s="44">
        <v>34</v>
      </c>
      <c r="Q40" s="44">
        <v>1</v>
      </c>
      <c r="R40" s="44">
        <v>6</v>
      </c>
      <c r="S40" s="44">
        <v>34</v>
      </c>
      <c r="T40" s="44">
        <v>7</v>
      </c>
      <c r="U40" s="43">
        <v>0</v>
      </c>
      <c r="V40" s="43">
        <v>1</v>
      </c>
      <c r="W40" s="73">
        <f t="shared" si="1"/>
        <v>265</v>
      </c>
      <c r="X40" s="90">
        <f t="shared" si="2"/>
        <v>56.02536997885835</v>
      </c>
      <c r="Y40" s="91">
        <f t="shared" si="0"/>
        <v>43.97463002114165</v>
      </c>
    </row>
    <row r="41" spans="2:25" ht="12.75">
      <c r="B41" s="95" t="s">
        <v>76</v>
      </c>
      <c r="C41" s="92">
        <v>3</v>
      </c>
      <c r="D41" s="92">
        <v>7</v>
      </c>
      <c r="E41" s="93" t="s">
        <v>10</v>
      </c>
      <c r="F41" s="112">
        <v>449</v>
      </c>
      <c r="G41" s="73">
        <v>258</v>
      </c>
      <c r="H41" s="44">
        <v>58</v>
      </c>
      <c r="I41" s="44">
        <v>52</v>
      </c>
      <c r="J41" s="44">
        <v>23</v>
      </c>
      <c r="K41" s="44">
        <v>11</v>
      </c>
      <c r="L41" s="44">
        <v>1</v>
      </c>
      <c r="M41" s="44">
        <v>2</v>
      </c>
      <c r="N41" s="44">
        <v>15</v>
      </c>
      <c r="O41" s="44">
        <v>3</v>
      </c>
      <c r="P41" s="44">
        <v>34</v>
      </c>
      <c r="Q41" s="44">
        <v>11</v>
      </c>
      <c r="R41" s="44">
        <v>11</v>
      </c>
      <c r="S41" s="44">
        <v>19</v>
      </c>
      <c r="T41" s="44">
        <v>15</v>
      </c>
      <c r="U41" s="43">
        <v>0</v>
      </c>
      <c r="V41" s="43">
        <v>1</v>
      </c>
      <c r="W41" s="73">
        <f t="shared" si="1"/>
        <v>256</v>
      </c>
      <c r="X41" s="90">
        <f t="shared" si="2"/>
        <v>57.46102449888642</v>
      </c>
      <c r="Y41" s="91">
        <f t="shared" si="0"/>
        <v>42.53897550111358</v>
      </c>
    </row>
    <row r="42" spans="2:25" ht="12.75">
      <c r="B42" s="95" t="s">
        <v>77</v>
      </c>
      <c r="C42" s="92">
        <v>3</v>
      </c>
      <c r="D42" s="92">
        <v>8</v>
      </c>
      <c r="E42" s="93" t="s">
        <v>9</v>
      </c>
      <c r="F42" s="112">
        <v>479</v>
      </c>
      <c r="G42" s="73">
        <v>277</v>
      </c>
      <c r="H42" s="44">
        <v>3</v>
      </c>
      <c r="I42" s="44">
        <v>87</v>
      </c>
      <c r="J42" s="44">
        <v>40</v>
      </c>
      <c r="K42" s="44">
        <v>19</v>
      </c>
      <c r="L42" s="44">
        <v>0</v>
      </c>
      <c r="M42" s="44">
        <v>10</v>
      </c>
      <c r="N42" s="44">
        <v>10</v>
      </c>
      <c r="O42" s="44">
        <v>8</v>
      </c>
      <c r="P42" s="44">
        <v>69</v>
      </c>
      <c r="Q42" s="44">
        <v>4</v>
      </c>
      <c r="R42" s="44">
        <v>2</v>
      </c>
      <c r="S42" s="44">
        <v>10</v>
      </c>
      <c r="T42" s="44">
        <v>9</v>
      </c>
      <c r="U42" s="43">
        <v>4</v>
      </c>
      <c r="V42" s="43">
        <v>2</v>
      </c>
      <c r="W42" s="73">
        <f t="shared" si="1"/>
        <v>273</v>
      </c>
      <c r="X42" s="90">
        <f t="shared" si="2"/>
        <v>57.82881002087682</v>
      </c>
      <c r="Y42" s="91">
        <f t="shared" si="0"/>
        <v>42.17118997912318</v>
      </c>
    </row>
    <row r="43" spans="2:25" ht="12.75">
      <c r="B43" s="95" t="s">
        <v>77</v>
      </c>
      <c r="C43" s="93">
        <v>3</v>
      </c>
      <c r="D43" s="93">
        <v>8</v>
      </c>
      <c r="E43" s="93" t="s">
        <v>10</v>
      </c>
      <c r="F43" s="112">
        <v>603</v>
      </c>
      <c r="G43" s="73">
        <v>344</v>
      </c>
      <c r="H43" s="44">
        <v>3</v>
      </c>
      <c r="I43" s="44">
        <v>144</v>
      </c>
      <c r="J43" s="44">
        <v>47</v>
      </c>
      <c r="K43" s="44">
        <v>26</v>
      </c>
      <c r="L43" s="44">
        <v>0</v>
      </c>
      <c r="M43" s="44">
        <v>4</v>
      </c>
      <c r="N43" s="44">
        <v>18</v>
      </c>
      <c r="O43" s="44">
        <v>6</v>
      </c>
      <c r="P43" s="44">
        <v>52</v>
      </c>
      <c r="Q43" s="44">
        <v>8</v>
      </c>
      <c r="R43" s="44">
        <v>7</v>
      </c>
      <c r="S43" s="44">
        <v>16</v>
      </c>
      <c r="T43" s="44">
        <v>9</v>
      </c>
      <c r="U43" s="43">
        <v>3</v>
      </c>
      <c r="V43" s="43">
        <v>1</v>
      </c>
      <c r="W43" s="73">
        <f t="shared" si="1"/>
        <v>341</v>
      </c>
      <c r="X43" s="90">
        <f t="shared" si="2"/>
        <v>57.04809286898839</v>
      </c>
      <c r="Y43" s="91">
        <f t="shared" si="0"/>
        <v>42.95190713101161</v>
      </c>
    </row>
    <row r="44" spans="2:25" ht="12.75">
      <c r="B44" s="95" t="s">
        <v>77</v>
      </c>
      <c r="C44" s="93">
        <v>3</v>
      </c>
      <c r="D44" s="93">
        <v>8</v>
      </c>
      <c r="E44" s="93" t="s">
        <v>62</v>
      </c>
      <c r="F44" s="112">
        <v>548</v>
      </c>
      <c r="G44" s="73">
        <f>SUM(H44:T44)</f>
        <v>303</v>
      </c>
      <c r="H44" s="44">
        <v>1</v>
      </c>
      <c r="I44" s="44">
        <v>118</v>
      </c>
      <c r="J44" s="44">
        <v>50</v>
      </c>
      <c r="K44" s="44">
        <v>20</v>
      </c>
      <c r="L44" s="44">
        <v>0</v>
      </c>
      <c r="M44" s="44">
        <v>6</v>
      </c>
      <c r="N44" s="44">
        <v>17</v>
      </c>
      <c r="O44" s="44">
        <v>10</v>
      </c>
      <c r="P44" s="44">
        <v>51</v>
      </c>
      <c r="Q44" s="44">
        <v>2</v>
      </c>
      <c r="R44" s="44">
        <v>6</v>
      </c>
      <c r="S44" s="44">
        <v>8</v>
      </c>
      <c r="T44" s="44">
        <v>14</v>
      </c>
      <c r="U44" s="43">
        <v>4</v>
      </c>
      <c r="V44" s="43">
        <v>1</v>
      </c>
      <c r="W44" s="73">
        <f t="shared" si="1"/>
        <v>304</v>
      </c>
      <c r="X44" s="90">
        <f t="shared" si="2"/>
        <v>55.29197080291971</v>
      </c>
      <c r="Y44" s="91">
        <f t="shared" si="0"/>
        <v>44.70802919708029</v>
      </c>
    </row>
    <row r="45" spans="2:25" ht="12.75">
      <c r="B45" s="95" t="s">
        <v>115</v>
      </c>
      <c r="C45" s="93">
        <v>3</v>
      </c>
      <c r="D45" s="93">
        <v>9</v>
      </c>
      <c r="E45" s="93" t="s">
        <v>9</v>
      </c>
      <c r="F45" s="112">
        <v>654</v>
      </c>
      <c r="G45" s="73">
        <v>326</v>
      </c>
      <c r="H45" s="44">
        <v>31</v>
      </c>
      <c r="I45" s="44">
        <v>79</v>
      </c>
      <c r="J45" s="44">
        <v>40</v>
      </c>
      <c r="K45" s="44">
        <v>15</v>
      </c>
      <c r="L45" s="44">
        <v>1</v>
      </c>
      <c r="M45" s="44">
        <v>1</v>
      </c>
      <c r="N45" s="44">
        <v>18</v>
      </c>
      <c r="O45" s="44">
        <v>9</v>
      </c>
      <c r="P45" s="44">
        <v>91</v>
      </c>
      <c r="Q45" s="44">
        <v>6</v>
      </c>
      <c r="R45" s="44">
        <v>6</v>
      </c>
      <c r="S45" s="44">
        <v>21</v>
      </c>
      <c r="T45" s="44">
        <v>5</v>
      </c>
      <c r="U45" s="43">
        <v>0</v>
      </c>
      <c r="V45" s="43">
        <v>3</v>
      </c>
      <c r="W45" s="73">
        <f t="shared" si="1"/>
        <v>326</v>
      </c>
      <c r="X45" s="90">
        <f t="shared" si="2"/>
        <v>49.847094801223236</v>
      </c>
      <c r="Y45" s="91">
        <f t="shared" si="0"/>
        <v>50.152905198776764</v>
      </c>
    </row>
    <row r="46" spans="2:25" ht="12.75">
      <c r="B46" s="95" t="s">
        <v>115</v>
      </c>
      <c r="C46" s="93">
        <v>3</v>
      </c>
      <c r="D46" s="93">
        <v>9</v>
      </c>
      <c r="E46" s="93" t="s">
        <v>10</v>
      </c>
      <c r="F46" s="112">
        <v>695</v>
      </c>
      <c r="G46" s="73">
        <f>SUM(H46:T46)</f>
        <v>362</v>
      </c>
      <c r="H46" s="44">
        <v>26</v>
      </c>
      <c r="I46" s="44">
        <v>77</v>
      </c>
      <c r="J46" s="44">
        <v>44</v>
      </c>
      <c r="K46" s="44">
        <v>24</v>
      </c>
      <c r="L46" s="44">
        <v>0</v>
      </c>
      <c r="M46" s="44">
        <v>5</v>
      </c>
      <c r="N46" s="44">
        <v>14</v>
      </c>
      <c r="O46" s="44">
        <v>13</v>
      </c>
      <c r="P46" s="44">
        <v>103</v>
      </c>
      <c r="Q46" s="44">
        <v>12</v>
      </c>
      <c r="R46" s="44">
        <v>5</v>
      </c>
      <c r="S46" s="44">
        <v>30</v>
      </c>
      <c r="T46" s="44">
        <v>9</v>
      </c>
      <c r="U46" s="43">
        <v>1</v>
      </c>
      <c r="V46" s="43">
        <v>0</v>
      </c>
      <c r="W46" s="73">
        <f t="shared" si="1"/>
        <v>362</v>
      </c>
      <c r="X46" s="90">
        <f t="shared" si="2"/>
        <v>52.086330935251794</v>
      </c>
      <c r="Y46" s="91">
        <f t="shared" si="0"/>
        <v>47.913669064748206</v>
      </c>
    </row>
    <row r="47" spans="2:25" ht="12.75">
      <c r="B47" s="95" t="s">
        <v>77</v>
      </c>
      <c r="C47" s="93">
        <v>3</v>
      </c>
      <c r="D47" s="93">
        <v>10</v>
      </c>
      <c r="E47" s="93" t="s">
        <v>12</v>
      </c>
      <c r="F47" s="112">
        <v>683</v>
      </c>
      <c r="G47" s="73">
        <f>SUM(H47:T47)</f>
        <v>450</v>
      </c>
      <c r="H47" s="44">
        <v>7</v>
      </c>
      <c r="I47" s="44">
        <v>160</v>
      </c>
      <c r="J47" s="44">
        <v>49</v>
      </c>
      <c r="K47" s="44">
        <v>25</v>
      </c>
      <c r="L47" s="44">
        <v>1</v>
      </c>
      <c r="M47" s="44">
        <v>11</v>
      </c>
      <c r="N47" s="44">
        <v>10</v>
      </c>
      <c r="O47" s="44">
        <v>13</v>
      </c>
      <c r="P47" s="44">
        <v>102</v>
      </c>
      <c r="Q47" s="44">
        <v>5</v>
      </c>
      <c r="R47" s="44">
        <v>5</v>
      </c>
      <c r="S47" s="44">
        <v>35</v>
      </c>
      <c r="T47" s="44">
        <v>27</v>
      </c>
      <c r="U47" s="43">
        <v>7</v>
      </c>
      <c r="V47" s="43">
        <v>5</v>
      </c>
      <c r="W47" s="73">
        <f t="shared" si="1"/>
        <v>455</v>
      </c>
      <c r="X47" s="90">
        <f t="shared" si="2"/>
        <v>65.88579795021963</v>
      </c>
      <c r="Y47" s="91">
        <f>(100-X47)</f>
        <v>34.114202049780374</v>
      </c>
    </row>
    <row r="48" spans="2:25" ht="12.75">
      <c r="B48" s="95" t="s">
        <v>105</v>
      </c>
      <c r="C48" s="93">
        <v>3</v>
      </c>
      <c r="D48" s="93">
        <v>11</v>
      </c>
      <c r="E48" s="93" t="s">
        <v>9</v>
      </c>
      <c r="F48" s="112">
        <v>461</v>
      </c>
      <c r="G48" s="73">
        <v>286</v>
      </c>
      <c r="H48" s="103">
        <v>4</v>
      </c>
      <c r="I48" s="103">
        <v>107</v>
      </c>
      <c r="J48" s="103">
        <v>35</v>
      </c>
      <c r="K48" s="103">
        <v>24</v>
      </c>
      <c r="L48" s="103">
        <v>0</v>
      </c>
      <c r="M48" s="103">
        <v>6</v>
      </c>
      <c r="N48" s="103">
        <v>18</v>
      </c>
      <c r="O48" s="103">
        <v>4</v>
      </c>
      <c r="P48" s="103">
        <v>39</v>
      </c>
      <c r="Q48" s="103">
        <v>4</v>
      </c>
      <c r="R48" s="103">
        <v>7</v>
      </c>
      <c r="S48" s="103">
        <v>16</v>
      </c>
      <c r="T48" s="103">
        <v>18</v>
      </c>
      <c r="U48" s="43">
        <v>1</v>
      </c>
      <c r="V48" s="43">
        <v>3</v>
      </c>
      <c r="W48" s="73">
        <f t="shared" si="1"/>
        <v>285</v>
      </c>
      <c r="X48" s="90">
        <f t="shared" si="2"/>
        <v>62.039045553145336</v>
      </c>
      <c r="Y48" s="91">
        <f aca="true" t="shared" si="5" ref="Y48:Y53">(100-X48)</f>
        <v>37.960954446854664</v>
      </c>
    </row>
    <row r="49" spans="2:25" ht="12.75">
      <c r="B49" s="95" t="s">
        <v>105</v>
      </c>
      <c r="C49" s="93">
        <v>3</v>
      </c>
      <c r="D49" s="93">
        <v>11</v>
      </c>
      <c r="E49" s="93" t="s">
        <v>10</v>
      </c>
      <c r="F49" s="112">
        <v>556</v>
      </c>
      <c r="G49" s="73">
        <v>337</v>
      </c>
      <c r="H49" s="103">
        <v>5</v>
      </c>
      <c r="I49" s="103">
        <v>124</v>
      </c>
      <c r="J49" s="103">
        <v>44</v>
      </c>
      <c r="K49" s="103">
        <v>20</v>
      </c>
      <c r="L49" s="103">
        <v>0</v>
      </c>
      <c r="M49" s="103">
        <v>8</v>
      </c>
      <c r="N49" s="103">
        <v>17</v>
      </c>
      <c r="O49" s="103">
        <v>2</v>
      </c>
      <c r="P49" s="103">
        <v>72</v>
      </c>
      <c r="Q49" s="103">
        <v>4</v>
      </c>
      <c r="R49" s="103">
        <v>3</v>
      </c>
      <c r="S49" s="103">
        <v>18</v>
      </c>
      <c r="T49" s="103">
        <v>15</v>
      </c>
      <c r="U49" s="43">
        <v>3</v>
      </c>
      <c r="V49" s="43">
        <v>2</v>
      </c>
      <c r="W49" s="73">
        <f t="shared" si="1"/>
        <v>334</v>
      </c>
      <c r="X49" s="90">
        <f t="shared" si="2"/>
        <v>60.611510791366904</v>
      </c>
      <c r="Y49" s="91">
        <f t="shared" si="5"/>
        <v>39.388489208633096</v>
      </c>
    </row>
    <row r="50" spans="2:25" ht="12.75">
      <c r="B50" s="95" t="s">
        <v>116</v>
      </c>
      <c r="C50" s="93">
        <v>3</v>
      </c>
      <c r="D50" s="93">
        <v>12</v>
      </c>
      <c r="E50" s="93" t="s">
        <v>9</v>
      </c>
      <c r="F50" s="112">
        <v>752</v>
      </c>
      <c r="G50" s="73">
        <f>SUM(H50:T50)</f>
        <v>423</v>
      </c>
      <c r="H50" s="103">
        <v>105</v>
      </c>
      <c r="I50" s="103">
        <v>63</v>
      </c>
      <c r="J50" s="103">
        <v>52</v>
      </c>
      <c r="K50" s="103">
        <v>25</v>
      </c>
      <c r="L50" s="103">
        <v>1</v>
      </c>
      <c r="M50" s="103">
        <v>9</v>
      </c>
      <c r="N50" s="103">
        <v>22</v>
      </c>
      <c r="O50" s="103">
        <v>14</v>
      </c>
      <c r="P50" s="103">
        <v>80</v>
      </c>
      <c r="Q50" s="103">
        <v>13</v>
      </c>
      <c r="R50" s="103">
        <v>9</v>
      </c>
      <c r="S50" s="103">
        <v>29</v>
      </c>
      <c r="T50" s="103">
        <v>1</v>
      </c>
      <c r="U50" s="43">
        <v>0</v>
      </c>
      <c r="V50" s="43">
        <v>1</v>
      </c>
      <c r="W50" s="73">
        <f t="shared" si="1"/>
        <v>424</v>
      </c>
      <c r="X50" s="90">
        <f t="shared" si="2"/>
        <v>56.25</v>
      </c>
      <c r="Y50" s="91">
        <f t="shared" si="5"/>
        <v>43.75</v>
      </c>
    </row>
    <row r="51" spans="2:25" s="61" customFormat="1" ht="12.75">
      <c r="B51" s="99" t="s">
        <v>116</v>
      </c>
      <c r="C51" s="100">
        <v>3</v>
      </c>
      <c r="D51" s="100">
        <v>12</v>
      </c>
      <c r="E51" s="100" t="s">
        <v>10</v>
      </c>
      <c r="F51" s="100">
        <v>706</v>
      </c>
      <c r="G51" s="73">
        <f>SUM(H51:T51)</f>
        <v>388</v>
      </c>
      <c r="H51" s="108">
        <v>103</v>
      </c>
      <c r="I51" s="108">
        <v>60</v>
      </c>
      <c r="J51" s="108">
        <v>59</v>
      </c>
      <c r="K51" s="108">
        <v>26</v>
      </c>
      <c r="L51" s="108">
        <v>0</v>
      </c>
      <c r="M51" s="108">
        <v>7</v>
      </c>
      <c r="N51" s="108">
        <v>25</v>
      </c>
      <c r="O51" s="108">
        <v>8</v>
      </c>
      <c r="P51" s="108">
        <v>59</v>
      </c>
      <c r="Q51" s="108">
        <v>4</v>
      </c>
      <c r="R51" s="108">
        <v>8</v>
      </c>
      <c r="S51" s="108">
        <v>20</v>
      </c>
      <c r="T51" s="108">
        <v>9</v>
      </c>
      <c r="U51" s="110">
        <v>2</v>
      </c>
      <c r="V51" s="110">
        <v>1</v>
      </c>
      <c r="W51" s="73">
        <f t="shared" si="1"/>
        <v>389</v>
      </c>
      <c r="X51" s="90">
        <f t="shared" si="2"/>
        <v>54.95750708215297</v>
      </c>
      <c r="Y51" s="91">
        <f t="shared" si="5"/>
        <v>45.04249291784703</v>
      </c>
    </row>
    <row r="52" spans="2:25" s="61" customFormat="1" ht="12.75">
      <c r="B52" s="99" t="s">
        <v>116</v>
      </c>
      <c r="C52" s="100">
        <v>3</v>
      </c>
      <c r="D52" s="100">
        <v>13</v>
      </c>
      <c r="E52" s="100" t="s">
        <v>9</v>
      </c>
      <c r="F52" s="100">
        <v>456</v>
      </c>
      <c r="G52" s="73">
        <f>SUM(H52:T52)</f>
        <v>264</v>
      </c>
      <c r="H52" s="108">
        <v>88</v>
      </c>
      <c r="I52" s="108">
        <v>60</v>
      </c>
      <c r="J52" s="108">
        <v>17</v>
      </c>
      <c r="K52" s="108">
        <v>15</v>
      </c>
      <c r="L52" s="108">
        <v>1</v>
      </c>
      <c r="M52" s="108">
        <v>6</v>
      </c>
      <c r="N52" s="108">
        <v>14</v>
      </c>
      <c r="O52" s="108">
        <v>3</v>
      </c>
      <c r="P52" s="108">
        <v>36</v>
      </c>
      <c r="Q52" s="108">
        <v>1</v>
      </c>
      <c r="R52" s="108">
        <v>11</v>
      </c>
      <c r="S52" s="108">
        <v>8</v>
      </c>
      <c r="T52" s="108">
        <v>4</v>
      </c>
      <c r="U52" s="110">
        <v>0</v>
      </c>
      <c r="V52" s="110">
        <v>2</v>
      </c>
      <c r="W52" s="73">
        <f t="shared" si="1"/>
        <v>266</v>
      </c>
      <c r="X52" s="90">
        <f t="shared" si="2"/>
        <v>57.89473684210526</v>
      </c>
      <c r="Y52" s="91">
        <f t="shared" si="5"/>
        <v>42.10526315789474</v>
      </c>
    </row>
    <row r="53" spans="2:27" s="64" customFormat="1" ht="12.75">
      <c r="B53" s="99" t="s">
        <v>116</v>
      </c>
      <c r="C53" s="101">
        <v>3</v>
      </c>
      <c r="D53" s="101">
        <v>13</v>
      </c>
      <c r="E53" s="101" t="s">
        <v>10</v>
      </c>
      <c r="F53" s="102">
        <v>386</v>
      </c>
      <c r="G53" s="73">
        <f>SUM(H53:T53)</f>
        <v>241</v>
      </c>
      <c r="H53" s="109">
        <v>78</v>
      </c>
      <c r="I53" s="109">
        <v>56</v>
      </c>
      <c r="J53" s="109">
        <v>21</v>
      </c>
      <c r="K53" s="109">
        <v>17</v>
      </c>
      <c r="L53" s="109">
        <v>2</v>
      </c>
      <c r="M53" s="109">
        <v>1</v>
      </c>
      <c r="N53" s="109">
        <v>14</v>
      </c>
      <c r="O53" s="109">
        <v>3</v>
      </c>
      <c r="P53" s="109">
        <v>30</v>
      </c>
      <c r="Q53" s="109">
        <v>1</v>
      </c>
      <c r="R53" s="109">
        <v>4</v>
      </c>
      <c r="S53" s="109">
        <v>6</v>
      </c>
      <c r="T53" s="109">
        <v>8</v>
      </c>
      <c r="U53" s="111">
        <v>0</v>
      </c>
      <c r="V53" s="111">
        <v>3</v>
      </c>
      <c r="W53" s="73">
        <f t="shared" si="1"/>
        <v>244</v>
      </c>
      <c r="X53" s="90">
        <f t="shared" si="2"/>
        <v>62.435233160621756</v>
      </c>
      <c r="Y53" s="91">
        <f t="shared" si="5"/>
        <v>37.564766839378244</v>
      </c>
      <c r="Z53" s="67"/>
      <c r="AA53" s="67"/>
    </row>
    <row r="54" spans="2:27" s="64" customFormat="1" ht="12.75">
      <c r="B54" s="106"/>
      <c r="F54" s="66"/>
      <c r="G54" s="6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48"/>
      <c r="Y54" s="57"/>
      <c r="Z54" s="67"/>
      <c r="AA54" s="67"/>
    </row>
    <row r="55" spans="2:28" s="64" customFormat="1" ht="12.75">
      <c r="B55" s="56" t="s">
        <v>25</v>
      </c>
      <c r="F55" s="54">
        <f>SUM(F10:F53)</f>
        <v>26243</v>
      </c>
      <c r="G55" s="54">
        <f aca="true" t="shared" si="6" ref="G55:U55">SUM(G10:G53)</f>
        <v>14611</v>
      </c>
      <c r="H55" s="54">
        <f t="shared" si="6"/>
        <v>890</v>
      </c>
      <c r="I55" s="54">
        <f t="shared" si="6"/>
        <v>4001</v>
      </c>
      <c r="J55" s="54">
        <f t="shared" si="6"/>
        <v>1495</v>
      </c>
      <c r="K55" s="54">
        <f t="shared" si="6"/>
        <v>913</v>
      </c>
      <c r="L55" s="54">
        <f t="shared" si="6"/>
        <v>35</v>
      </c>
      <c r="M55" s="54">
        <f t="shared" si="6"/>
        <v>308</v>
      </c>
      <c r="N55" s="54">
        <f t="shared" si="6"/>
        <v>630</v>
      </c>
      <c r="O55" s="54">
        <f t="shared" si="6"/>
        <v>324</v>
      </c>
      <c r="P55" s="54">
        <f t="shared" si="6"/>
        <v>3220</v>
      </c>
      <c r="Q55" s="54">
        <f t="shared" si="6"/>
        <v>329</v>
      </c>
      <c r="R55" s="54">
        <f t="shared" si="6"/>
        <v>295</v>
      </c>
      <c r="S55" s="54">
        <f t="shared" si="6"/>
        <v>1198</v>
      </c>
      <c r="T55" s="54">
        <f>SUM(T10:T53)</f>
        <v>991</v>
      </c>
      <c r="U55" s="54">
        <f t="shared" si="6"/>
        <v>113</v>
      </c>
      <c r="V55" s="54">
        <f>SUM(V10:V53)</f>
        <v>106</v>
      </c>
      <c r="W55" s="54">
        <f>SUM(W10:W53)</f>
        <v>14735</v>
      </c>
      <c r="X55" s="54">
        <f>SUM(G10:G53)</f>
        <v>14611</v>
      </c>
      <c r="Y55" s="63">
        <f>F55-G55</f>
        <v>11632</v>
      </c>
      <c r="Z55" s="61"/>
      <c r="AA55" s="61"/>
      <c r="AB55" s="61"/>
    </row>
    <row r="56" spans="2:28" ht="12.75">
      <c r="B56" s="18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63"/>
      <c r="Z56" s="61"/>
      <c r="AA56" s="61"/>
      <c r="AB56" s="61"/>
    </row>
    <row r="57" spans="2:28" ht="12.75">
      <c r="B57" s="18"/>
      <c r="F57" s="66"/>
      <c r="G57" s="76">
        <f>(100/W55)*G55</f>
        <v>99.15846623685103</v>
      </c>
      <c r="H57" s="76">
        <f>(100/W55)*H55</f>
        <v>6.040040719375636</v>
      </c>
      <c r="I57" s="76">
        <f>(100/W55)*I55</f>
        <v>27.153036986766203</v>
      </c>
      <c r="J57" s="76">
        <f>(100/W55)*J55</f>
        <v>10.145911096029861</v>
      </c>
      <c r="K57" s="76">
        <f>(100/W55)*K55</f>
        <v>6.196131659314557</v>
      </c>
      <c r="L57" s="76">
        <f>(100/W55)*L55</f>
        <v>0.2375296912114014</v>
      </c>
      <c r="M57" s="76">
        <f>(100/W55)*M55</f>
        <v>2.0902612826603324</v>
      </c>
      <c r="N57" s="76">
        <f>(100/W55)*N55</f>
        <v>4.275534441805226</v>
      </c>
      <c r="O57" s="76">
        <f>(100/W55)*O55</f>
        <v>2.198846284356973</v>
      </c>
      <c r="P57" s="76">
        <f>(100/W55)*P55</f>
        <v>21.85273159144893</v>
      </c>
      <c r="Q57" s="76">
        <f>(100/W55)*Q55</f>
        <v>2.2327790973871733</v>
      </c>
      <c r="R57" s="76">
        <f>(100/W55)*R55</f>
        <v>2.002035968781812</v>
      </c>
      <c r="S57" s="76">
        <f>(100/W55)*S55</f>
        <v>8.130302002035968</v>
      </c>
      <c r="T57" s="76">
        <f>(100/W55)*T55</f>
        <v>6.72548354258568</v>
      </c>
      <c r="U57" s="76">
        <f>(100/W55)*U55</f>
        <v>0.7668815744825246</v>
      </c>
      <c r="V57" s="76">
        <f>(100/W55)*V55</f>
        <v>0.7193756362402443</v>
      </c>
      <c r="W57" s="76">
        <f>(100/W55)+100/U55</f>
        <v>0.8917423148184295</v>
      </c>
      <c r="X57" s="76">
        <f>100/F55*G55</f>
        <v>55.67579926075525</v>
      </c>
      <c r="Y57" s="98">
        <f>(100-X57)</f>
        <v>44.32420073924475</v>
      </c>
      <c r="Z57" s="67"/>
      <c r="AA57" s="67"/>
      <c r="AB57" s="64"/>
    </row>
    <row r="58" spans="2:28" ht="12.75">
      <c r="B58" s="56"/>
      <c r="C58" s="65"/>
      <c r="D58" s="65"/>
      <c r="E58" s="65"/>
      <c r="F58" s="66"/>
      <c r="G58" s="6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48"/>
      <c r="Y58" s="57"/>
      <c r="Z58" s="67"/>
      <c r="AA58" s="67"/>
      <c r="AB58" s="64"/>
    </row>
    <row r="59" spans="2:28" ht="13.5" thickBot="1">
      <c r="B59" s="68" t="s">
        <v>36</v>
      </c>
      <c r="C59" s="69"/>
      <c r="D59" s="69"/>
      <c r="E59" s="69"/>
      <c r="F59" s="72">
        <v>21</v>
      </c>
      <c r="G59" s="72"/>
      <c r="H59" s="72">
        <v>1</v>
      </c>
      <c r="I59" s="72">
        <v>8</v>
      </c>
      <c r="J59" s="72">
        <v>2</v>
      </c>
      <c r="K59" s="72">
        <v>1</v>
      </c>
      <c r="L59" s="72">
        <v>0</v>
      </c>
      <c r="M59" s="72">
        <v>0</v>
      </c>
      <c r="N59" s="72">
        <v>0</v>
      </c>
      <c r="O59" s="72">
        <v>0</v>
      </c>
      <c r="P59" s="72">
        <v>6</v>
      </c>
      <c r="Q59" s="72">
        <v>0</v>
      </c>
      <c r="R59" s="72">
        <v>0</v>
      </c>
      <c r="S59" s="72">
        <v>2</v>
      </c>
      <c r="T59" s="72">
        <v>1</v>
      </c>
      <c r="U59" s="70"/>
      <c r="V59" s="70"/>
      <c r="W59" s="70"/>
      <c r="X59" s="70"/>
      <c r="Y59" s="71"/>
      <c r="Z59" s="64"/>
      <c r="AA59" s="64"/>
      <c r="AB59" s="64"/>
    </row>
    <row r="60" spans="2:5" ht="12.75">
      <c r="B60" s="104"/>
      <c r="C60" s="105"/>
      <c r="D60" s="105"/>
      <c r="E60" s="105"/>
    </row>
    <row r="61" spans="23:24" ht="12.75">
      <c r="W61" s="89"/>
      <c r="X61" s="89"/>
    </row>
  </sheetData>
  <sheetProtection/>
  <mergeCells count="3">
    <mergeCell ref="B3:H3"/>
    <mergeCell ref="B4:D4"/>
    <mergeCell ref="B1:M1"/>
  </mergeCells>
  <printOptions/>
  <pageMargins left="0.35" right="0.11811023622047245" top="0.61" bottom="1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2019-09-30T12:11:53Z</cp:lastPrinted>
  <dcterms:created xsi:type="dcterms:W3CDTF">2006-11-09T12:44:44Z</dcterms:created>
  <dcterms:modified xsi:type="dcterms:W3CDTF">2019-09-30T12:27:08Z</dcterms:modified>
  <cp:category/>
  <cp:version/>
  <cp:contentType/>
  <cp:contentStatus/>
</cp:coreProperties>
</file>